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Список" sheetId="1" r:id="rId1"/>
    <sheet name="Сырые" sheetId="2" r:id="rId2"/>
    <sheet name="кл" sheetId="3" state="hidden" r:id="rId3"/>
    <sheet name="Протокол 1" sheetId="4" r:id="rId4"/>
    <sheet name="Протокол 2" sheetId="5" r:id="rId5"/>
    <sheet name="Опросник" sheetId="6" r:id="rId6"/>
  </sheets>
  <definedNames/>
  <calcPr fullCalcOnLoad="1"/>
</workbook>
</file>

<file path=xl/sharedStrings.xml><?xml version="1.0" encoding="utf-8"?>
<sst xmlns="http://schemas.openxmlformats.org/spreadsheetml/2006/main" count="241" uniqueCount="130">
  <si>
    <t>№</t>
  </si>
  <si>
    <t>Фамилия, Имя</t>
  </si>
  <si>
    <t>Переживание социального стресса</t>
  </si>
  <si>
    <t>Фрустрация потребности в достижении успеха</t>
  </si>
  <si>
    <t>Страх самовыражения</t>
  </si>
  <si>
    <t>Страх ситуации проверки знаний</t>
  </si>
  <si>
    <t>Страх несоответствовать ожиданиям окружающих</t>
  </si>
  <si>
    <t>Низкая физиологическая сопротивляемость стресу</t>
  </si>
  <si>
    <t>Проблемы и страхи в отношениях с учителями</t>
  </si>
  <si>
    <t>Общая тревожность в школе</t>
  </si>
  <si>
    <t>СРЕДНЕЕ</t>
  </si>
  <si>
    <t>Интерпретация:</t>
  </si>
  <si>
    <t xml:space="preserve">&gt;75% -  </t>
  </si>
  <si>
    <t>Высокая тревожность</t>
  </si>
  <si>
    <t>&gt;50% и&lt;M 75%</t>
  </si>
  <si>
    <t>Повышенная тревожность</t>
  </si>
  <si>
    <t>ПРОТОКОЛ №</t>
  </si>
  <si>
    <t>ИССЛЕДОВАНИЯ УРОВНЯ ШКОЛЬНОЙ ТРЕВОЖНОСТИ</t>
  </si>
  <si>
    <t>КЛАССА</t>
  </si>
  <si>
    <t>ПО ТЕСТУ ФИЛЛИПСА</t>
  </si>
  <si>
    <t>%</t>
  </si>
  <si>
    <t>Страх не соответствовать ожиданиям окружающих</t>
  </si>
  <si>
    <t>Низкая физиологическая сопротивляемость стрессу</t>
  </si>
  <si>
    <t>Проблемы и страхи в отношении с учителями</t>
  </si>
  <si>
    <t>Балл испытуемого</t>
  </si>
  <si>
    <t>Уровень школьной тревожности</t>
  </si>
  <si>
    <t>Класс</t>
  </si>
  <si>
    <t>Дата обследования</t>
  </si>
  <si>
    <t>Психолог</t>
  </si>
  <si>
    <t>Список обследованных</t>
  </si>
  <si>
    <t xml:space="preserve">Протокол составил психолог </t>
  </si>
  <si>
    <t>______________</t>
  </si>
  <si>
    <t>ПРОТОКОЛ</t>
  </si>
  <si>
    <t>УЧАЩИХСЯ</t>
  </si>
  <si>
    <t xml:space="preserve">Фамилия, имя уч-ся </t>
  </si>
  <si>
    <t xml:space="preserve">Дата обследования </t>
  </si>
  <si>
    <t xml:space="preserve">Класс </t>
  </si>
  <si>
    <t>Шкалы теста</t>
  </si>
  <si>
    <t>Средний %
по классу</t>
  </si>
  <si>
    <t>Трудно ли тебе держаться на одном уровне со всем классом?</t>
  </si>
  <si>
    <t>Волнуешься ли ты, когда учитель говорит, что собирается проверить, насколько ты знаешь материал?</t>
  </si>
  <si>
    <t>Трудно ли тебе работать в классе так, как этого хочет учитель?</t>
  </si>
  <si>
    <t>Случалось ли, что кто-нибудь из твоего класса бил или ударял тебя?</t>
  </si>
  <si>
    <t>Сильно ли ты волнуешься при ответе или вы­полнении задания?</t>
  </si>
  <si>
    <t>Дрожат ли у тебя колени, когда тебя вызывают отвечать?</t>
  </si>
  <si>
    <t>Волнует ли тебя вопрос о том, не оставят ли тебя на второй год?</t>
  </si>
  <si>
    <t>Бывает ли временами, что ты весь дрожишь, когда тебя вызывают отвечать?</t>
  </si>
  <si>
    <t>Часто ли у тебя возникает ощущение, что никто из твоих одноклассников не хочет делать то, что хочешь ты?</t>
  </si>
  <si>
    <t>Сильно ли ты волнуешься перед тем, как начать выполнять задание?</t>
  </si>
  <si>
    <t>Будут ли твои одноклассники смеяться над то­бой, если ты сделаешь ошибку при ответе?</t>
  </si>
  <si>
    <t>Похож ли ты на своих одноклассников?</t>
  </si>
  <si>
    <t>Выполнив задание, беспокоишься ли ты о том, хорошо ли с ним справился?</t>
  </si>
  <si>
    <t>Когда ты работаешь в классе, уверен ли ты в том, что все хорошо запомнишь?</t>
  </si>
  <si>
    <t>Снится ли тебе иногда, что ты в школе и не можешь ответить на вопрос учителя?</t>
  </si>
  <si>
    <t>Верно ли, что большинство ребят относятся к тебе по-дружески?</t>
  </si>
  <si>
    <t>Работаешь ли ты более усердно, если знаешь, что результаты твоей работы будут сравниваться в классе с результатами твоих одноклассников?</t>
  </si>
  <si>
    <t>Часто ли ты мечтаешь о том, чтобы поменьше волноваться, когда тебя спрашивают?</t>
  </si>
  <si>
    <t>Боишься ли ты временами вступать в спор?</t>
  </si>
  <si>
    <t>Когда ты получаешь хорошие отметки, думает ли кто-нибудь из твоих друзей, что ты хочешь выслужиться?</t>
  </si>
  <si>
    <t>Бывает ли, что некоторые ребята в классе говорят что-то, что тебя задевает?</t>
  </si>
  <si>
    <t>Как ты думаешь, теряют ли расположение те из учеников, которые не справляются с учебой?</t>
  </si>
  <si>
    <t>Часто ли ты боишься выглядеть нелепо?</t>
  </si>
  <si>
    <t>Доволен ли ты тем, как к тебе относятся учителя?</t>
  </si>
  <si>
    <t>Помогает ли твоя мама в организации вечеров, как другие мамы твоих одноклассников?</t>
  </si>
  <si>
    <t>Волновало ли тебя когда-нибудь, что думают о тебе окружающие?</t>
  </si>
  <si>
    <t>Надеешься ли ты в будущем учиться лучше, чем раньше?</t>
  </si>
  <si>
    <t>Считаешь ли ты, что одеваешься в школу так же хорошо, как и твои одноклассники?</t>
  </si>
  <si>
    <t>Часто ли ты задумываешься, отвечая на уроке, что думают о тебе в это время другие?</t>
  </si>
  <si>
    <t>Злятся ли некоторые из твоих одноклассников, когда тебе удается быть лучше их?</t>
  </si>
  <si>
    <t>Доволен ли ты тем, как к тебе относятся одно­классники?</t>
  </si>
  <si>
    <t>Хорошо ли ты себя чувствуешь, когда остаешь^ ся один на один с учителем?</t>
  </si>
  <si>
    <t>Высмеивают ли временами твои одноклассники твои внешность и поведение?</t>
  </si>
  <si>
    <t>Если ты не можешь ответить, когда тебя спра­шивают, чувствуешь ли ты, что вот-вот расплачешься?</t>
  </si>
  <si>
    <t>Когда вечером ты лежишь в постели, думаешь ли ты временами с беспокойством о том, что будет завтра в школе?</t>
  </si>
  <si>
    <t>Работая над трудным заданием, чувствуешь ли ты порой, что совершенно забыл вещи,,которые хорошо знал раньше?</t>
  </si>
  <si>
    <t>Дрожит ли слегка твоя рука, когда ты работа­ешь над заданием?</t>
  </si>
  <si>
    <t>Чувствуешь ли ты, что начинаешь нервничать, когда учитель говорит, что собирается дать классу задание?</t>
  </si>
  <si>
    <t>Пугает ли тебя проверка твоих знаний в школе?</t>
  </si>
  <si>
    <t>Когда учитель говорит, что собирается дать классу задание, чувствуешь ли ты страх, что не справишься с ним?</t>
  </si>
  <si>
    <t>Когда учитель объясняет материал, кажется ли тебе, что твои одноклассники понимают его лучше, чем ты?</t>
  </si>
  <si>
    <t>Беспокоишься ли ты по дороге в школу, что учитель может дать классу проверочную работу?</t>
  </si>
  <si>
    <t>Когда ты выполняешь задание, чувствуешь ли ты обычно, что делаешь это плохо?</t>
  </si>
  <si>
    <t>Текст вопроса</t>
  </si>
  <si>
    <t>Ключ</t>
  </si>
  <si>
    <t>К какой шкале относится</t>
  </si>
  <si>
    <t>3. Фрустрация потребности в достижении успеха</t>
  </si>
  <si>
    <t>5. Страх ситуации проверки знаний</t>
  </si>
  <si>
    <t>3. Фрустрация потребности в достижении успеха
6. Страх не соответствовать ожиданиям окружающих</t>
  </si>
  <si>
    <t>Снится ли тебе временами, что учитель в ярости оттого, что ты не знаешь урок?</t>
  </si>
  <si>
    <t>Часто ли тебе хочется, чтобы учитель не торопился при объяснении нового материала, пока ты не поймешь, что он говорит?</t>
  </si>
  <si>
    <t>2. Переживание социального стресса</t>
  </si>
  <si>
    <t>1. Общая тревожность в школе</t>
  </si>
  <si>
    <t>1. Общая тревожность в школе
5. Страх ситуации проверки знаний</t>
  </si>
  <si>
    <t>6. Страх не соответствовать ожиданиям окружающих</t>
  </si>
  <si>
    <t>7. Низкая физиологическая сопротивляемость стрессу</t>
  </si>
  <si>
    <t>1. Общая тревожность в школе
7. Низкая физиологическая сопротивляемость стрессу</t>
  </si>
  <si>
    <t>4. Страх самовыражения</t>
  </si>
  <si>
    <t>2. Переживание социального стресса
4. Страх самовыражения</t>
  </si>
  <si>
    <t>Обладают ли способные ученики какими-то особыми правами, которых нет у других ребят в классе?</t>
  </si>
  <si>
    <t>3. Фрустрация потребности в достижении успеха
8. Проблемы и страхи в отношении с учителями</t>
  </si>
  <si>
    <t>Дрожит ли слегка твоя рука, когда учитель просит сделать задание на доске перед всем классом?</t>
  </si>
  <si>
    <t>Снилось ли тебе временами, что твои одноклассники могут сделать то, что не можешь ты?</t>
  </si>
  <si>
    <t>Думаешь ли ты, что беспокоишься о своих школьных делах больше, чем другие ребята?</t>
  </si>
  <si>
    <t>Чувствуешь ли ты, что твое сердце начинает сильно биться, когда учитель говорит, что собирается проверить твою готовность к уроку?</t>
  </si>
  <si>
    <t>Хорошо ли ты чувствуешь себя с теми из твоих одноклассников, к которым ребята относятся с особым уважением?</t>
  </si>
  <si>
    <t>Похоже ли на то, что большинство твоих одноклассников не обращают на тебя внимание?</t>
  </si>
  <si>
    <t>Боишься ли ты временами, что тебе станет дурно в классе?</t>
  </si>
  <si>
    <t>Трудно ли тебе получать такие отметки, каких ждут от тебя родители?</t>
  </si>
  <si>
    <t>Стараешься ли ты избегать игр, в которых делается выбор, потому что тебя, как правило, не выбирают?</t>
  </si>
  <si>
    <t>Случается ли, что тебе ставят более низкую оценку, чем ты ожидал?</t>
  </si>
  <si>
    <t>Часто ли твои одноклассники смеются над тобой, когда вы играете в разные игры?</t>
  </si>
  <si>
    <t>Случается ли с тобой, что ты боишься высказываться на уроке, потому что боишься сделать глупую ошибку?</t>
  </si>
  <si>
    <t xml:space="preserve"> нет </t>
  </si>
  <si>
    <t xml:space="preserve"> да </t>
  </si>
  <si>
    <t>Агалаков Евгений</t>
  </si>
  <si>
    <t>Бабкин Максим</t>
  </si>
  <si>
    <t>Береснева Ксения</t>
  </si>
  <si>
    <t>Бакулина Анастасия</t>
  </si>
  <si>
    <t>Кононов Денис</t>
  </si>
  <si>
    <t>Кононова Светлана</t>
  </si>
  <si>
    <t>Лузянина Ирина</t>
  </si>
  <si>
    <t>Опарин Максим</t>
  </si>
  <si>
    <t>Осиповых Диана</t>
  </si>
  <si>
    <t>Попыванова Екатерина</t>
  </si>
  <si>
    <t>Семенов Артемий</t>
  </si>
  <si>
    <t>Сенникова Анастасия</t>
  </si>
  <si>
    <t>Хомяков Никита</t>
  </si>
  <si>
    <t>Чудиновских Валерия</t>
  </si>
  <si>
    <t>Чуланов Виталий</t>
  </si>
  <si>
    <t>Шилова Славия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</si>
</sst>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0;\1"/>
    <numFmt numFmtId="175" formatCode="\1;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25"/>
      <name val="Arial Cyr"/>
      <family val="2"/>
    </font>
    <font>
      <sz val="12"/>
      <name val="Arial Cyr"/>
      <family val="0"/>
    </font>
    <font>
      <u val="single"/>
      <sz val="12"/>
      <name val="Arial"/>
      <family val="2"/>
    </font>
    <font>
      <sz val="8"/>
      <name val="Arial"/>
      <family val="0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72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75" fontId="0" fillId="0" borderId="10" xfId="0" applyNumberFormat="1" applyBorder="1" applyAlignment="1" applyProtection="1">
      <alignment horizontal="center"/>
      <protection locked="0"/>
    </xf>
    <xf numFmtId="175" fontId="0" fillId="0" borderId="4" xfId="0" applyNumberFormat="1" applyBorder="1" applyAlignment="1" applyProtection="1">
      <alignment horizontal="center"/>
      <protection locked="0"/>
    </xf>
    <xf numFmtId="175" fontId="0" fillId="0" borderId="1" xfId="0" applyNumberFormat="1" applyBorder="1" applyAlignment="1" applyProtection="1">
      <alignment horizontal="center"/>
      <protection locked="0"/>
    </xf>
    <xf numFmtId="175" fontId="0" fillId="0" borderId="7" xfId="0" applyNumberFormat="1" applyBorder="1" applyAlignment="1" applyProtection="1">
      <alignment horizontal="center"/>
      <protection locked="0"/>
    </xf>
    <xf numFmtId="175" fontId="0" fillId="0" borderId="9" xfId="0" applyNumberFormat="1" applyBorder="1" applyAlignment="1" applyProtection="1">
      <alignment horizontal="center"/>
      <protection locked="0"/>
    </xf>
    <xf numFmtId="175" fontId="0" fillId="0" borderId="13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2'!$C$9:$C$16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2'!$D$9:$D$16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2'!$E$9:$E$16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2'!$F$9:$F$16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2'!$H$9:$H$16</c:f>
              <c:numCache/>
            </c:numRef>
          </c:val>
        </c:ser>
        <c:ser>
          <c:idx val="5"/>
          <c:order val="5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2'!$I$9:$I$16</c:f>
              <c:numCache/>
            </c:numRef>
          </c:val>
        </c:ser>
        <c:axId val="64601572"/>
        <c:axId val="44543237"/>
      </c:bar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0" i="0" u="none" baseline="0"/>
            </a:pPr>
          </a:p>
        </c:txPr>
        <c:crossAx val="44543237"/>
        <c:crosses val="autoZero"/>
        <c:auto val="1"/>
        <c:lblOffset val="0"/>
        <c:noMultiLvlLbl val="0"/>
      </c:catAx>
      <c:valAx>
        <c:axId val="4454323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601572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9</xdr:col>
      <xdr:colOff>1200150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" y="3752850"/>
        <a:ext cx="58674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workbookViewId="0" topLeftCell="A1">
      <selection activeCell="D15" sqref="D15"/>
    </sheetView>
  </sheetViews>
  <sheetFormatPr defaultColWidth="9.140625" defaultRowHeight="12.75"/>
  <cols>
    <col min="1" max="1" width="3.00390625" style="0" bestFit="1" customWidth="1"/>
    <col min="2" max="2" width="30.57421875" style="0" customWidth="1"/>
    <col min="3" max="3" width="17.8515625" style="0" customWidth="1"/>
  </cols>
  <sheetData>
    <row r="2" spans="2:3" ht="12.75">
      <c r="B2" s="19" t="s">
        <v>26</v>
      </c>
      <c r="C2" s="21"/>
    </row>
    <row r="3" spans="2:3" ht="12.75">
      <c r="B3" s="19" t="s">
        <v>27</v>
      </c>
      <c r="C3" s="21"/>
    </row>
    <row r="4" spans="2:3" ht="12.75">
      <c r="B4" s="19" t="s">
        <v>28</v>
      </c>
      <c r="C4" s="21"/>
    </row>
    <row r="5" ht="12.75">
      <c r="C5" s="1"/>
    </row>
    <row r="6" ht="12.75">
      <c r="C6" s="1"/>
    </row>
    <row r="7" ht="12.75">
      <c r="C7" s="1"/>
    </row>
    <row r="8" spans="1:2" ht="18">
      <c r="A8" s="66" t="s">
        <v>29</v>
      </c>
      <c r="B8" s="66"/>
    </row>
    <row r="9" spans="1:2" ht="12.75">
      <c r="A9" s="20" t="s">
        <v>0</v>
      </c>
      <c r="B9" s="20" t="s">
        <v>1</v>
      </c>
    </row>
    <row r="10" spans="1:2" ht="12.75">
      <c r="A10" s="19">
        <v>1</v>
      </c>
      <c r="B10" s="22" t="s">
        <v>114</v>
      </c>
    </row>
    <row r="11" spans="1:2" ht="12.75">
      <c r="A11" s="19">
        <v>2</v>
      </c>
      <c r="B11" s="22" t="s">
        <v>115</v>
      </c>
    </row>
    <row r="12" spans="1:2" ht="12.75">
      <c r="A12" s="19">
        <v>3</v>
      </c>
      <c r="B12" s="22" t="s">
        <v>116</v>
      </c>
    </row>
    <row r="13" spans="1:2" ht="12.75">
      <c r="A13" s="19">
        <v>4</v>
      </c>
      <c r="B13" s="22" t="s">
        <v>117</v>
      </c>
    </row>
    <row r="14" spans="1:2" ht="12.75">
      <c r="A14" s="19">
        <v>5</v>
      </c>
      <c r="B14" s="22" t="s">
        <v>118</v>
      </c>
    </row>
    <row r="15" spans="1:2" ht="12.75">
      <c r="A15" s="19">
        <v>6</v>
      </c>
      <c r="B15" s="22" t="s">
        <v>119</v>
      </c>
    </row>
    <row r="16" spans="1:2" ht="12.75">
      <c r="A16" s="19">
        <v>7</v>
      </c>
      <c r="B16" s="22" t="s">
        <v>120</v>
      </c>
    </row>
    <row r="17" spans="1:2" ht="12.75">
      <c r="A17" s="19">
        <v>8</v>
      </c>
      <c r="B17" s="22" t="s">
        <v>121</v>
      </c>
    </row>
    <row r="18" spans="1:2" ht="12.75">
      <c r="A18" s="19">
        <v>9</v>
      </c>
      <c r="B18" s="22" t="s">
        <v>122</v>
      </c>
    </row>
    <row r="19" spans="1:2" ht="12.75">
      <c r="A19" s="19">
        <v>10</v>
      </c>
      <c r="B19" s="22" t="s">
        <v>123</v>
      </c>
    </row>
    <row r="20" spans="1:2" ht="12.75">
      <c r="A20" s="19">
        <v>11</v>
      </c>
      <c r="B20" s="22" t="s">
        <v>124</v>
      </c>
    </row>
    <row r="21" spans="1:2" ht="12.75">
      <c r="A21" s="19">
        <v>12</v>
      </c>
      <c r="B21" s="22" t="s">
        <v>125</v>
      </c>
    </row>
    <row r="22" spans="1:2" ht="12.75">
      <c r="A22" s="19">
        <v>13</v>
      </c>
      <c r="B22" s="22" t="s">
        <v>126</v>
      </c>
    </row>
    <row r="23" spans="1:2" ht="12.75">
      <c r="A23" s="19">
        <v>14</v>
      </c>
      <c r="B23" s="22" t="s">
        <v>127</v>
      </c>
    </row>
    <row r="24" spans="1:2" ht="12.75">
      <c r="A24" s="19">
        <v>15</v>
      </c>
      <c r="B24" s="22" t="s">
        <v>128</v>
      </c>
    </row>
    <row r="25" spans="1:2" ht="12.75">
      <c r="A25" s="19">
        <v>16</v>
      </c>
      <c r="B25" s="22" t="s">
        <v>129</v>
      </c>
    </row>
    <row r="26" spans="1:2" ht="12.75">
      <c r="A26" s="19">
        <v>17</v>
      </c>
      <c r="B26" s="22"/>
    </row>
    <row r="27" spans="1:2" ht="12.75">
      <c r="A27" s="19">
        <v>18</v>
      </c>
      <c r="B27" s="22"/>
    </row>
    <row r="28" spans="1:2" ht="12.75">
      <c r="A28" s="19">
        <v>19</v>
      </c>
      <c r="B28" s="22"/>
    </row>
    <row r="29" spans="1:2" ht="12.75">
      <c r="A29" s="19">
        <v>20</v>
      </c>
      <c r="B29" s="22"/>
    </row>
    <row r="30" spans="1:2" ht="12.75">
      <c r="A30" s="19">
        <v>21</v>
      </c>
      <c r="B30" s="22"/>
    </row>
    <row r="31" spans="1:2" ht="12.75">
      <c r="A31" s="19">
        <v>22</v>
      </c>
      <c r="B31" s="22"/>
    </row>
    <row r="32" spans="1:2" ht="12.75">
      <c r="A32" s="19">
        <v>23</v>
      </c>
      <c r="B32" s="22"/>
    </row>
    <row r="33" spans="1:2" ht="12.75">
      <c r="A33" s="19">
        <v>24</v>
      </c>
      <c r="B33" s="22"/>
    </row>
    <row r="34" spans="1:2" ht="12.75">
      <c r="A34" s="19">
        <v>25</v>
      </c>
      <c r="B34" s="22"/>
    </row>
    <row r="35" spans="1:2" ht="12.75">
      <c r="A35" s="19">
        <v>26</v>
      </c>
      <c r="B35" s="22"/>
    </row>
    <row r="36" spans="1:2" ht="12.75">
      <c r="A36" s="19">
        <v>27</v>
      </c>
      <c r="B36" s="22"/>
    </row>
    <row r="37" spans="1:2" ht="12.75">
      <c r="A37" s="19">
        <v>28</v>
      </c>
      <c r="B37" s="22"/>
    </row>
    <row r="38" spans="1:2" ht="12.75">
      <c r="A38" s="19">
        <v>29</v>
      </c>
      <c r="B38" s="22"/>
    </row>
    <row r="39" spans="1:2" ht="12.75">
      <c r="A39" s="19">
        <v>30</v>
      </c>
      <c r="B39" s="22"/>
    </row>
    <row r="40" spans="1:2" ht="12.75">
      <c r="A40" s="19">
        <v>31</v>
      </c>
      <c r="B40" s="22"/>
    </row>
    <row r="42" ht="12.75">
      <c r="C42" s="50"/>
    </row>
  </sheetData>
  <sheetProtection password="CCC5" sheet="1" objects="1" scenarios="1"/>
  <mergeCells count="1"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33"/>
  <sheetViews>
    <sheetView workbookViewId="0" topLeftCell="A1">
      <selection activeCell="B33" sqref="B33"/>
    </sheetView>
  </sheetViews>
  <sheetFormatPr defaultColWidth="9.140625" defaultRowHeight="12.75"/>
  <cols>
    <col min="1" max="1" width="3.00390625" style="0" customWidth="1"/>
    <col min="2" max="2" width="22.00390625" style="0" bestFit="1" customWidth="1"/>
    <col min="3" max="11" width="2.8515625" style="0" customWidth="1"/>
    <col min="12" max="60" width="3.00390625" style="0" bestFit="1" customWidth="1"/>
  </cols>
  <sheetData>
    <row r="1" ht="13.5" thickBot="1"/>
    <row r="2" spans="1:60" ht="13.5" thickBot="1">
      <c r="A2" s="26" t="str">
        <f>Список!A9</f>
        <v>№</v>
      </c>
      <c r="B2" s="27" t="str">
        <f>Список!B9</f>
        <v>Фамилия, Имя</v>
      </c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>
        <v>6</v>
      </c>
      <c r="I2" s="28">
        <v>7</v>
      </c>
      <c r="J2" s="28">
        <v>8</v>
      </c>
      <c r="K2" s="28">
        <v>9</v>
      </c>
      <c r="L2" s="28">
        <v>10</v>
      </c>
      <c r="M2" s="28">
        <v>11</v>
      </c>
      <c r="N2" s="28">
        <v>12</v>
      </c>
      <c r="O2" s="28">
        <v>13</v>
      </c>
      <c r="P2" s="28">
        <v>14</v>
      </c>
      <c r="Q2" s="28">
        <v>15</v>
      </c>
      <c r="R2" s="28">
        <v>16</v>
      </c>
      <c r="S2" s="28">
        <v>17</v>
      </c>
      <c r="T2" s="28">
        <v>18</v>
      </c>
      <c r="U2" s="28">
        <v>19</v>
      </c>
      <c r="V2" s="28">
        <v>20</v>
      </c>
      <c r="W2" s="28">
        <v>21</v>
      </c>
      <c r="X2" s="28">
        <v>22</v>
      </c>
      <c r="Y2" s="28">
        <v>23</v>
      </c>
      <c r="Z2" s="28">
        <v>24</v>
      </c>
      <c r="AA2" s="28">
        <v>25</v>
      </c>
      <c r="AB2" s="28">
        <v>26</v>
      </c>
      <c r="AC2" s="28">
        <v>27</v>
      </c>
      <c r="AD2" s="28">
        <v>28</v>
      </c>
      <c r="AE2" s="28">
        <v>29</v>
      </c>
      <c r="AF2" s="28">
        <v>30</v>
      </c>
      <c r="AG2" s="28">
        <v>31</v>
      </c>
      <c r="AH2" s="28">
        <v>32</v>
      </c>
      <c r="AI2" s="28">
        <v>33</v>
      </c>
      <c r="AJ2" s="28">
        <v>34</v>
      </c>
      <c r="AK2" s="28">
        <v>35</v>
      </c>
      <c r="AL2" s="28">
        <v>36</v>
      </c>
      <c r="AM2" s="28">
        <v>37</v>
      </c>
      <c r="AN2" s="28">
        <v>38</v>
      </c>
      <c r="AO2" s="28">
        <v>39</v>
      </c>
      <c r="AP2" s="28">
        <v>40</v>
      </c>
      <c r="AQ2" s="28">
        <v>41</v>
      </c>
      <c r="AR2" s="28">
        <v>42</v>
      </c>
      <c r="AS2" s="28">
        <v>43</v>
      </c>
      <c r="AT2" s="28">
        <v>44</v>
      </c>
      <c r="AU2" s="28">
        <v>45</v>
      </c>
      <c r="AV2" s="28">
        <v>46</v>
      </c>
      <c r="AW2" s="28">
        <v>47</v>
      </c>
      <c r="AX2" s="28">
        <v>48</v>
      </c>
      <c r="AY2" s="28">
        <v>49</v>
      </c>
      <c r="AZ2" s="28">
        <v>50</v>
      </c>
      <c r="BA2" s="28">
        <v>51</v>
      </c>
      <c r="BB2" s="28">
        <v>52</v>
      </c>
      <c r="BC2" s="28">
        <v>53</v>
      </c>
      <c r="BD2" s="28">
        <v>54</v>
      </c>
      <c r="BE2" s="28">
        <v>55</v>
      </c>
      <c r="BF2" s="28">
        <v>56</v>
      </c>
      <c r="BG2" s="28">
        <v>57</v>
      </c>
      <c r="BH2" s="29">
        <v>58</v>
      </c>
    </row>
    <row r="3" spans="1:60" ht="12.75">
      <c r="A3" s="6">
        <f>Список!A10</f>
        <v>1</v>
      </c>
      <c r="B3" s="25" t="str">
        <f>Список!B10</f>
        <v>Агалаков Евгений</v>
      </c>
      <c r="C3" s="51">
        <v>0</v>
      </c>
      <c r="D3" s="51">
        <v>1</v>
      </c>
      <c r="E3" s="51">
        <v>0</v>
      </c>
      <c r="F3" s="51">
        <v>0</v>
      </c>
      <c r="G3" s="51">
        <v>1</v>
      </c>
      <c r="H3" s="51">
        <v>1</v>
      </c>
      <c r="I3" s="51">
        <v>1</v>
      </c>
      <c r="J3" s="51">
        <v>1</v>
      </c>
      <c r="K3" s="51">
        <v>0</v>
      </c>
      <c r="L3" s="51">
        <v>1</v>
      </c>
      <c r="M3" s="51">
        <v>1</v>
      </c>
      <c r="N3" s="51">
        <v>1</v>
      </c>
      <c r="O3" s="51">
        <v>1</v>
      </c>
      <c r="P3" s="51">
        <v>0</v>
      </c>
      <c r="Q3" s="51">
        <v>1</v>
      </c>
      <c r="R3" s="51">
        <v>1</v>
      </c>
      <c r="S3" s="51">
        <v>1</v>
      </c>
      <c r="T3" s="51">
        <v>1</v>
      </c>
      <c r="U3" s="51">
        <v>1</v>
      </c>
      <c r="V3" s="51">
        <v>0</v>
      </c>
      <c r="W3" s="51">
        <v>1</v>
      </c>
      <c r="X3" s="51">
        <v>0</v>
      </c>
      <c r="Y3" s="51">
        <v>0</v>
      </c>
      <c r="Z3" s="51">
        <v>1</v>
      </c>
      <c r="AA3" s="51">
        <v>1</v>
      </c>
      <c r="AB3" s="51">
        <v>1</v>
      </c>
      <c r="AC3" s="51">
        <v>1</v>
      </c>
      <c r="AD3" s="51">
        <v>1</v>
      </c>
      <c r="AE3" s="51">
        <v>0</v>
      </c>
      <c r="AF3" s="51">
        <v>0</v>
      </c>
      <c r="AG3" s="51">
        <v>1</v>
      </c>
      <c r="AH3" s="51">
        <v>0</v>
      </c>
      <c r="AI3" s="51">
        <v>1</v>
      </c>
      <c r="AJ3" s="51">
        <v>1</v>
      </c>
      <c r="AK3" s="51">
        <v>1</v>
      </c>
      <c r="AL3" s="51">
        <v>1</v>
      </c>
      <c r="AM3" s="51">
        <v>1</v>
      </c>
      <c r="AN3" s="51">
        <v>1</v>
      </c>
      <c r="AO3" s="51">
        <v>0</v>
      </c>
      <c r="AP3" s="51">
        <v>0</v>
      </c>
      <c r="AQ3" s="51">
        <v>1</v>
      </c>
      <c r="AR3" s="51">
        <v>0</v>
      </c>
      <c r="AS3" s="51">
        <v>1</v>
      </c>
      <c r="AT3" s="51">
        <v>1</v>
      </c>
      <c r="AU3" s="51">
        <v>1</v>
      </c>
      <c r="AV3" s="51">
        <v>1</v>
      </c>
      <c r="AW3" s="51">
        <v>1</v>
      </c>
      <c r="AX3" s="51">
        <v>1</v>
      </c>
      <c r="AY3" s="51">
        <v>1</v>
      </c>
      <c r="AZ3" s="51">
        <v>1</v>
      </c>
      <c r="BA3" s="51">
        <v>0</v>
      </c>
      <c r="BB3" s="51">
        <v>0</v>
      </c>
      <c r="BC3" s="51">
        <v>1</v>
      </c>
      <c r="BD3" s="51">
        <v>1</v>
      </c>
      <c r="BE3" s="51">
        <v>1</v>
      </c>
      <c r="BF3" s="51">
        <v>1</v>
      </c>
      <c r="BG3" s="51">
        <v>1</v>
      </c>
      <c r="BH3" s="52">
        <v>0</v>
      </c>
    </row>
    <row r="4" spans="1:60" ht="12.75">
      <c r="A4" s="5">
        <f>Список!A11</f>
        <v>2</v>
      </c>
      <c r="B4" s="19" t="str">
        <f>Список!B11</f>
        <v>Бабкин Максим</v>
      </c>
      <c r="C4" s="53">
        <v>1</v>
      </c>
      <c r="D4" s="53">
        <v>1</v>
      </c>
      <c r="E4" s="53">
        <v>0</v>
      </c>
      <c r="F4" s="53">
        <v>0</v>
      </c>
      <c r="G4" s="53">
        <v>1</v>
      </c>
      <c r="H4" s="53">
        <v>0</v>
      </c>
      <c r="I4" s="53">
        <v>0</v>
      </c>
      <c r="J4" s="53">
        <v>1</v>
      </c>
      <c r="K4" s="53">
        <v>0</v>
      </c>
      <c r="L4" s="53">
        <v>0</v>
      </c>
      <c r="M4" s="53">
        <v>1</v>
      </c>
      <c r="N4" s="53">
        <v>1</v>
      </c>
      <c r="O4" s="53">
        <v>0</v>
      </c>
      <c r="P4" s="53">
        <v>0</v>
      </c>
      <c r="Q4" s="53">
        <v>1</v>
      </c>
      <c r="R4" s="53">
        <v>0</v>
      </c>
      <c r="S4" s="53">
        <v>0</v>
      </c>
      <c r="T4" s="53">
        <v>0</v>
      </c>
      <c r="U4" s="53">
        <v>0</v>
      </c>
      <c r="V4" s="53">
        <v>1</v>
      </c>
      <c r="W4" s="53">
        <v>1</v>
      </c>
      <c r="X4" s="53">
        <v>1</v>
      </c>
      <c r="Y4" s="53">
        <v>1</v>
      </c>
      <c r="Z4" s="53">
        <v>1</v>
      </c>
      <c r="AA4" s="53">
        <v>1</v>
      </c>
      <c r="AB4" s="53">
        <v>0</v>
      </c>
      <c r="AC4" s="53">
        <v>0</v>
      </c>
      <c r="AD4" s="53">
        <v>1</v>
      </c>
      <c r="AE4" s="53">
        <v>0</v>
      </c>
      <c r="AF4" s="53">
        <v>1</v>
      </c>
      <c r="AG4" s="53">
        <v>1</v>
      </c>
      <c r="AH4" s="53">
        <v>0</v>
      </c>
      <c r="AI4" s="53">
        <v>1</v>
      </c>
      <c r="AJ4" s="53">
        <v>1</v>
      </c>
      <c r="AK4" s="53">
        <v>1</v>
      </c>
      <c r="AL4" s="53">
        <v>1</v>
      </c>
      <c r="AM4" s="53">
        <v>1</v>
      </c>
      <c r="AN4" s="53">
        <v>1</v>
      </c>
      <c r="AO4" s="53">
        <v>1</v>
      </c>
      <c r="AP4" s="53">
        <v>1</v>
      </c>
      <c r="AQ4" s="53">
        <v>1</v>
      </c>
      <c r="AR4" s="53">
        <v>0</v>
      </c>
      <c r="AS4" s="53">
        <v>1</v>
      </c>
      <c r="AT4" s="53">
        <v>1</v>
      </c>
      <c r="AU4" s="53">
        <v>0</v>
      </c>
      <c r="AV4" s="53">
        <v>0</v>
      </c>
      <c r="AW4" s="53">
        <v>1</v>
      </c>
      <c r="AX4" s="53">
        <v>1</v>
      </c>
      <c r="AY4" s="53">
        <v>0</v>
      </c>
      <c r="AZ4" s="53">
        <v>1</v>
      </c>
      <c r="BA4" s="53">
        <v>1</v>
      </c>
      <c r="BB4" s="53">
        <v>1</v>
      </c>
      <c r="BC4" s="53">
        <v>1</v>
      </c>
      <c r="BD4" s="53">
        <v>1</v>
      </c>
      <c r="BE4" s="53">
        <v>1</v>
      </c>
      <c r="BF4" s="53">
        <v>1</v>
      </c>
      <c r="BG4" s="53">
        <v>1</v>
      </c>
      <c r="BH4" s="54">
        <v>1</v>
      </c>
    </row>
    <row r="5" spans="1:60" ht="12.75">
      <c r="A5" s="5">
        <f>Список!A12</f>
        <v>3</v>
      </c>
      <c r="B5" s="19" t="str">
        <f>Список!B12</f>
        <v>Береснева Ксения</v>
      </c>
      <c r="C5" s="53">
        <v>1</v>
      </c>
      <c r="D5" s="53">
        <v>1</v>
      </c>
      <c r="E5" s="53">
        <v>0</v>
      </c>
      <c r="F5" s="53">
        <v>1</v>
      </c>
      <c r="G5" s="53">
        <v>1</v>
      </c>
      <c r="H5" s="53">
        <v>1</v>
      </c>
      <c r="I5" s="53">
        <v>1</v>
      </c>
      <c r="J5" s="53">
        <v>0</v>
      </c>
      <c r="K5" s="53">
        <v>0</v>
      </c>
      <c r="L5" s="53">
        <v>0</v>
      </c>
      <c r="M5" s="53">
        <v>0</v>
      </c>
      <c r="N5" s="53">
        <v>1</v>
      </c>
      <c r="O5" s="53">
        <v>1</v>
      </c>
      <c r="P5" s="53">
        <v>0</v>
      </c>
      <c r="Q5" s="53">
        <v>1</v>
      </c>
      <c r="R5" s="53">
        <v>0</v>
      </c>
      <c r="S5" s="53">
        <v>0</v>
      </c>
      <c r="T5" s="53">
        <v>0</v>
      </c>
      <c r="U5" s="53">
        <v>0</v>
      </c>
      <c r="V5" s="53">
        <v>1</v>
      </c>
      <c r="W5" s="53">
        <v>1</v>
      </c>
      <c r="X5" s="53">
        <v>0</v>
      </c>
      <c r="Y5" s="53">
        <v>1</v>
      </c>
      <c r="Z5" s="53">
        <v>1</v>
      </c>
      <c r="AA5" s="53">
        <v>1</v>
      </c>
      <c r="AB5" s="53">
        <v>0</v>
      </c>
      <c r="AC5" s="53">
        <v>1</v>
      </c>
      <c r="AD5" s="53">
        <v>0</v>
      </c>
      <c r="AE5" s="53">
        <v>0</v>
      </c>
      <c r="AF5" s="53">
        <v>0</v>
      </c>
      <c r="AG5" s="53">
        <v>1</v>
      </c>
      <c r="AH5" s="53">
        <v>1</v>
      </c>
      <c r="AI5" s="53">
        <v>1</v>
      </c>
      <c r="AJ5" s="53">
        <v>1</v>
      </c>
      <c r="AK5" s="53">
        <v>1</v>
      </c>
      <c r="AL5" s="53">
        <v>1</v>
      </c>
      <c r="AM5" s="53">
        <v>1</v>
      </c>
      <c r="AN5" s="53">
        <v>0</v>
      </c>
      <c r="AO5" s="53">
        <v>1</v>
      </c>
      <c r="AP5" s="53">
        <v>1</v>
      </c>
      <c r="AQ5" s="53">
        <v>0</v>
      </c>
      <c r="AR5" s="53">
        <v>1</v>
      </c>
      <c r="AS5" s="53">
        <v>0</v>
      </c>
      <c r="AT5" s="53">
        <v>1</v>
      </c>
      <c r="AU5" s="53">
        <v>1</v>
      </c>
      <c r="AV5" s="53">
        <v>1</v>
      </c>
      <c r="AW5" s="53">
        <v>1</v>
      </c>
      <c r="AX5" s="53">
        <v>1</v>
      </c>
      <c r="AY5" s="53">
        <v>0</v>
      </c>
      <c r="AZ5" s="53">
        <v>0</v>
      </c>
      <c r="BA5" s="53">
        <v>0</v>
      </c>
      <c r="BB5" s="53">
        <v>0</v>
      </c>
      <c r="BC5" s="53">
        <v>1</v>
      </c>
      <c r="BD5" s="53">
        <v>1</v>
      </c>
      <c r="BE5" s="53">
        <v>1</v>
      </c>
      <c r="BF5" s="53">
        <v>0</v>
      </c>
      <c r="BG5" s="53">
        <v>0</v>
      </c>
      <c r="BH5" s="54">
        <v>0</v>
      </c>
    </row>
    <row r="6" spans="1:60" ht="12.75">
      <c r="A6" s="5">
        <f>Список!A13</f>
        <v>4</v>
      </c>
      <c r="B6" s="19" t="str">
        <f>Список!B13</f>
        <v>Бакулина Анастасия</v>
      </c>
      <c r="C6" s="53">
        <v>0</v>
      </c>
      <c r="D6" s="53">
        <v>1</v>
      </c>
      <c r="E6" s="53">
        <v>0</v>
      </c>
      <c r="F6" s="53">
        <v>0</v>
      </c>
      <c r="G6" s="53">
        <v>1</v>
      </c>
      <c r="H6" s="53">
        <v>0</v>
      </c>
      <c r="I6" s="53">
        <v>1</v>
      </c>
      <c r="J6" s="53">
        <v>1</v>
      </c>
      <c r="K6" s="53">
        <v>1</v>
      </c>
      <c r="L6" s="53">
        <v>1</v>
      </c>
      <c r="M6" s="53">
        <v>1</v>
      </c>
      <c r="N6" s="53">
        <v>1</v>
      </c>
      <c r="O6" s="53">
        <v>1</v>
      </c>
      <c r="P6" s="53">
        <v>1</v>
      </c>
      <c r="Q6" s="53">
        <v>1</v>
      </c>
      <c r="R6" s="53">
        <v>0</v>
      </c>
      <c r="S6" s="53">
        <v>0</v>
      </c>
      <c r="T6" s="53">
        <v>1</v>
      </c>
      <c r="U6" s="53">
        <v>1</v>
      </c>
      <c r="V6" s="53">
        <v>0</v>
      </c>
      <c r="W6" s="53">
        <v>1</v>
      </c>
      <c r="X6" s="53">
        <v>1</v>
      </c>
      <c r="Y6" s="53">
        <v>0</v>
      </c>
      <c r="Z6" s="53">
        <v>1</v>
      </c>
      <c r="AA6" s="53">
        <v>1</v>
      </c>
      <c r="AB6" s="53">
        <v>0</v>
      </c>
      <c r="AC6" s="53">
        <v>1</v>
      </c>
      <c r="AD6" s="53">
        <v>0</v>
      </c>
      <c r="AE6" s="53">
        <v>1</v>
      </c>
      <c r="AF6" s="53">
        <v>0</v>
      </c>
      <c r="AG6" s="53">
        <v>1</v>
      </c>
      <c r="AH6" s="53">
        <v>1</v>
      </c>
      <c r="AI6" s="53">
        <v>1</v>
      </c>
      <c r="AJ6" s="53">
        <v>1</v>
      </c>
      <c r="AK6" s="53">
        <v>1</v>
      </c>
      <c r="AL6" s="53">
        <v>1</v>
      </c>
      <c r="AM6" s="53">
        <v>1</v>
      </c>
      <c r="AN6" s="53">
        <v>1</v>
      </c>
      <c r="AO6" s="53">
        <v>0</v>
      </c>
      <c r="AP6" s="53">
        <v>1</v>
      </c>
      <c r="AQ6" s="53">
        <v>1</v>
      </c>
      <c r="AR6" s="53">
        <v>1</v>
      </c>
      <c r="AS6" s="53">
        <v>0</v>
      </c>
      <c r="AT6" s="53">
        <v>1</v>
      </c>
      <c r="AU6" s="53">
        <v>1</v>
      </c>
      <c r="AV6" s="53">
        <v>1</v>
      </c>
      <c r="AW6" s="53">
        <v>1</v>
      </c>
      <c r="AX6" s="53">
        <v>1</v>
      </c>
      <c r="AY6" s="53">
        <v>1</v>
      </c>
      <c r="AZ6" s="53">
        <v>0</v>
      </c>
      <c r="BA6" s="53">
        <v>1</v>
      </c>
      <c r="BB6" s="53">
        <v>1</v>
      </c>
      <c r="BC6" s="53">
        <v>0</v>
      </c>
      <c r="BD6" s="53">
        <v>1</v>
      </c>
      <c r="BE6" s="53">
        <v>1</v>
      </c>
      <c r="BF6" s="53">
        <v>0</v>
      </c>
      <c r="BG6" s="53">
        <v>0</v>
      </c>
      <c r="BH6" s="54">
        <v>1</v>
      </c>
    </row>
    <row r="7" spans="1:60" ht="12.75">
      <c r="A7" s="5">
        <f>Список!A14</f>
        <v>5</v>
      </c>
      <c r="B7" s="19" t="str">
        <f>Список!B14</f>
        <v>Кононов Денис</v>
      </c>
      <c r="C7" s="53">
        <v>0</v>
      </c>
      <c r="D7" s="53">
        <v>1</v>
      </c>
      <c r="E7" s="53">
        <v>0</v>
      </c>
      <c r="F7" s="53">
        <v>0</v>
      </c>
      <c r="G7" s="53">
        <v>1</v>
      </c>
      <c r="H7" s="53">
        <v>0</v>
      </c>
      <c r="I7" s="53">
        <v>1</v>
      </c>
      <c r="J7" s="53">
        <v>1</v>
      </c>
      <c r="K7" s="53">
        <v>1</v>
      </c>
      <c r="L7" s="53">
        <v>0</v>
      </c>
      <c r="M7" s="53">
        <v>1</v>
      </c>
      <c r="N7" s="53">
        <v>1</v>
      </c>
      <c r="O7" s="53">
        <v>0</v>
      </c>
      <c r="P7" s="53">
        <v>1</v>
      </c>
      <c r="Q7" s="53">
        <v>0</v>
      </c>
      <c r="R7" s="53">
        <v>0</v>
      </c>
      <c r="S7" s="53">
        <v>0</v>
      </c>
      <c r="T7" s="53">
        <v>0</v>
      </c>
      <c r="U7" s="53">
        <v>1</v>
      </c>
      <c r="V7" s="53">
        <v>0</v>
      </c>
      <c r="W7" s="53">
        <v>0</v>
      </c>
      <c r="X7" s="53">
        <v>0</v>
      </c>
      <c r="Y7" s="53">
        <v>0</v>
      </c>
      <c r="Z7" s="53">
        <v>1</v>
      </c>
      <c r="AA7" s="53">
        <v>0</v>
      </c>
      <c r="AB7" s="53">
        <v>0</v>
      </c>
      <c r="AC7" s="53">
        <v>0</v>
      </c>
      <c r="AD7" s="53">
        <v>1</v>
      </c>
      <c r="AE7" s="53">
        <v>0</v>
      </c>
      <c r="AF7" s="53">
        <v>0</v>
      </c>
      <c r="AG7" s="53">
        <v>0</v>
      </c>
      <c r="AH7" s="53">
        <v>1</v>
      </c>
      <c r="AI7" s="53">
        <v>0</v>
      </c>
      <c r="AJ7" s="53">
        <v>0</v>
      </c>
      <c r="AK7" s="53">
        <v>0</v>
      </c>
      <c r="AL7" s="53">
        <v>1</v>
      </c>
      <c r="AM7" s="53">
        <v>0</v>
      </c>
      <c r="AN7" s="53">
        <v>0</v>
      </c>
      <c r="AO7" s="53">
        <v>1</v>
      </c>
      <c r="AP7" s="53">
        <v>0</v>
      </c>
      <c r="AQ7" s="53">
        <v>0</v>
      </c>
      <c r="AR7" s="53">
        <v>0</v>
      </c>
      <c r="AS7" s="53">
        <v>0</v>
      </c>
      <c r="AT7" s="53">
        <v>1</v>
      </c>
      <c r="AU7" s="53">
        <v>0</v>
      </c>
      <c r="AV7" s="53">
        <v>0</v>
      </c>
      <c r="AW7" s="53">
        <v>1</v>
      </c>
      <c r="AX7" s="53">
        <v>0</v>
      </c>
      <c r="AY7" s="53">
        <v>1</v>
      </c>
      <c r="AZ7" s="53">
        <v>1</v>
      </c>
      <c r="BA7" s="53">
        <v>0</v>
      </c>
      <c r="BB7" s="53">
        <v>1</v>
      </c>
      <c r="BC7" s="53">
        <v>0</v>
      </c>
      <c r="BD7" s="53">
        <v>0</v>
      </c>
      <c r="BE7" s="53">
        <v>0</v>
      </c>
      <c r="BF7" s="53">
        <v>1</v>
      </c>
      <c r="BG7" s="53">
        <v>0</v>
      </c>
      <c r="BH7" s="54">
        <v>0</v>
      </c>
    </row>
    <row r="8" spans="1:60" ht="12.75">
      <c r="A8" s="5">
        <f>Список!A15</f>
        <v>6</v>
      </c>
      <c r="B8" s="19" t="str">
        <f>Список!B15</f>
        <v>Кононова Светлана</v>
      </c>
      <c r="C8" s="53">
        <v>0</v>
      </c>
      <c r="D8" s="53">
        <v>0</v>
      </c>
      <c r="E8" s="53">
        <v>0</v>
      </c>
      <c r="F8" s="53">
        <v>0</v>
      </c>
      <c r="G8" s="53">
        <v>1</v>
      </c>
      <c r="H8" s="53">
        <v>0</v>
      </c>
      <c r="I8" s="53">
        <v>0</v>
      </c>
      <c r="J8" s="53">
        <v>1</v>
      </c>
      <c r="K8" s="53">
        <v>0</v>
      </c>
      <c r="L8" s="53">
        <v>0</v>
      </c>
      <c r="M8" s="53">
        <v>0</v>
      </c>
      <c r="N8" s="53">
        <v>1</v>
      </c>
      <c r="O8" s="53">
        <v>1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1</v>
      </c>
      <c r="W8" s="53">
        <v>1</v>
      </c>
      <c r="X8" s="53">
        <v>1</v>
      </c>
      <c r="Y8" s="53">
        <v>0</v>
      </c>
      <c r="Z8" s="53">
        <v>1</v>
      </c>
      <c r="AA8" s="53">
        <v>1</v>
      </c>
      <c r="AB8" s="53">
        <v>1</v>
      </c>
      <c r="AC8" s="53">
        <v>0</v>
      </c>
      <c r="AD8" s="53">
        <v>0</v>
      </c>
      <c r="AE8" s="53">
        <v>1</v>
      </c>
      <c r="AF8" s="53">
        <v>1</v>
      </c>
      <c r="AG8" s="53">
        <v>1</v>
      </c>
      <c r="AH8" s="53">
        <v>1</v>
      </c>
      <c r="AI8" s="53">
        <v>1</v>
      </c>
      <c r="AJ8" s="53">
        <v>0</v>
      </c>
      <c r="AK8" s="53">
        <v>1</v>
      </c>
      <c r="AL8" s="53">
        <v>1</v>
      </c>
      <c r="AM8" s="53">
        <v>1</v>
      </c>
      <c r="AN8" s="53">
        <v>1</v>
      </c>
      <c r="AO8" s="53">
        <v>1</v>
      </c>
      <c r="AP8" s="53">
        <v>1</v>
      </c>
      <c r="AQ8" s="53">
        <v>0</v>
      </c>
      <c r="AR8" s="53">
        <v>1</v>
      </c>
      <c r="AS8" s="53">
        <v>1</v>
      </c>
      <c r="AT8" s="53">
        <v>1</v>
      </c>
      <c r="AU8" s="53">
        <v>1</v>
      </c>
      <c r="AV8" s="53">
        <v>0</v>
      </c>
      <c r="AW8" s="53">
        <v>1</v>
      </c>
      <c r="AX8" s="53">
        <v>1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1</v>
      </c>
      <c r="BH8" s="54">
        <v>0</v>
      </c>
    </row>
    <row r="9" spans="1:60" ht="12.75">
      <c r="A9" s="5">
        <f>Список!A16</f>
        <v>7</v>
      </c>
      <c r="B9" s="19" t="str">
        <f>Список!B16</f>
        <v>Лузянина Ирина</v>
      </c>
      <c r="C9" s="53">
        <v>1</v>
      </c>
      <c r="D9" s="53">
        <v>1</v>
      </c>
      <c r="E9" s="53">
        <v>1</v>
      </c>
      <c r="F9" s="53">
        <v>1</v>
      </c>
      <c r="G9" s="53">
        <v>1</v>
      </c>
      <c r="H9" s="53">
        <v>1</v>
      </c>
      <c r="I9" s="53">
        <v>1</v>
      </c>
      <c r="J9" s="53">
        <v>1</v>
      </c>
      <c r="K9" s="53">
        <v>0</v>
      </c>
      <c r="L9" s="53">
        <v>0</v>
      </c>
      <c r="M9" s="53">
        <v>1</v>
      </c>
      <c r="N9" s="53">
        <v>1</v>
      </c>
      <c r="O9" s="53">
        <v>1</v>
      </c>
      <c r="P9" s="53">
        <v>0</v>
      </c>
      <c r="Q9" s="53">
        <v>1</v>
      </c>
      <c r="R9" s="53">
        <v>0</v>
      </c>
      <c r="S9" s="53">
        <v>1</v>
      </c>
      <c r="T9" s="53">
        <v>1</v>
      </c>
      <c r="U9" s="53">
        <v>0</v>
      </c>
      <c r="V9" s="53">
        <v>0</v>
      </c>
      <c r="W9" s="53">
        <v>1</v>
      </c>
      <c r="X9" s="53">
        <v>0</v>
      </c>
      <c r="Y9" s="53">
        <v>1</v>
      </c>
      <c r="Z9" s="53">
        <v>1</v>
      </c>
      <c r="AA9" s="53">
        <v>1</v>
      </c>
      <c r="AB9" s="53">
        <v>1</v>
      </c>
      <c r="AC9" s="53">
        <v>1</v>
      </c>
      <c r="AD9" s="53">
        <v>1</v>
      </c>
      <c r="AE9" s="53">
        <v>1</v>
      </c>
      <c r="AF9" s="53">
        <v>1</v>
      </c>
      <c r="AG9" s="53">
        <v>1</v>
      </c>
      <c r="AH9" s="53">
        <v>1</v>
      </c>
      <c r="AI9" s="53">
        <v>0</v>
      </c>
      <c r="AJ9" s="53">
        <v>1</v>
      </c>
      <c r="AK9" s="53">
        <v>1</v>
      </c>
      <c r="AL9" s="53">
        <v>1</v>
      </c>
      <c r="AM9" s="53">
        <v>1</v>
      </c>
      <c r="AN9" s="53">
        <v>1</v>
      </c>
      <c r="AO9" s="53">
        <v>0</v>
      </c>
      <c r="AP9" s="53">
        <v>1</v>
      </c>
      <c r="AQ9" s="53">
        <v>1</v>
      </c>
      <c r="AR9" s="53">
        <v>0</v>
      </c>
      <c r="AS9" s="53">
        <v>1</v>
      </c>
      <c r="AT9" s="53">
        <v>1</v>
      </c>
      <c r="AU9" s="53">
        <v>1</v>
      </c>
      <c r="AV9" s="53">
        <v>0</v>
      </c>
      <c r="AW9" s="53">
        <v>1</v>
      </c>
      <c r="AX9" s="53">
        <v>1</v>
      </c>
      <c r="AY9" s="53">
        <v>1</v>
      </c>
      <c r="AZ9" s="53">
        <v>0</v>
      </c>
      <c r="BA9" s="53">
        <v>1</v>
      </c>
      <c r="BB9" s="53">
        <v>1</v>
      </c>
      <c r="BC9" s="53">
        <v>1</v>
      </c>
      <c r="BD9" s="53">
        <v>1</v>
      </c>
      <c r="BE9" s="53">
        <v>1</v>
      </c>
      <c r="BF9" s="53">
        <v>0</v>
      </c>
      <c r="BG9" s="53">
        <v>1</v>
      </c>
      <c r="BH9" s="54">
        <v>0</v>
      </c>
    </row>
    <row r="10" spans="1:60" ht="12.75">
      <c r="A10" s="5">
        <f>Список!A17</f>
        <v>8</v>
      </c>
      <c r="B10" s="19" t="str">
        <f>Список!B17</f>
        <v>Опарин Максим</v>
      </c>
      <c r="C10" s="53">
        <v>0</v>
      </c>
      <c r="D10" s="53">
        <v>1</v>
      </c>
      <c r="E10" s="53">
        <v>0</v>
      </c>
      <c r="F10" s="53">
        <v>0</v>
      </c>
      <c r="G10" s="53">
        <v>0</v>
      </c>
      <c r="H10" s="53">
        <v>1</v>
      </c>
      <c r="I10" s="53">
        <v>1</v>
      </c>
      <c r="J10" s="53">
        <v>1</v>
      </c>
      <c r="K10" s="53">
        <v>0</v>
      </c>
      <c r="L10" s="53">
        <v>0</v>
      </c>
      <c r="M10" s="53">
        <v>0</v>
      </c>
      <c r="N10" s="53">
        <v>1</v>
      </c>
      <c r="O10" s="53">
        <v>0</v>
      </c>
      <c r="P10" s="53">
        <v>1</v>
      </c>
      <c r="Q10" s="53">
        <v>1</v>
      </c>
      <c r="R10" s="53">
        <v>1</v>
      </c>
      <c r="S10" s="53">
        <v>1</v>
      </c>
      <c r="T10" s="53">
        <v>0</v>
      </c>
      <c r="U10" s="53">
        <v>0</v>
      </c>
      <c r="V10" s="53">
        <v>1</v>
      </c>
      <c r="W10" s="53">
        <v>1</v>
      </c>
      <c r="X10" s="53">
        <v>1</v>
      </c>
      <c r="Y10" s="53">
        <v>0</v>
      </c>
      <c r="Z10" s="53">
        <v>1</v>
      </c>
      <c r="AA10" s="53">
        <v>0</v>
      </c>
      <c r="AB10" s="53">
        <v>1</v>
      </c>
      <c r="AC10" s="53">
        <v>1</v>
      </c>
      <c r="AD10" s="53">
        <v>1</v>
      </c>
      <c r="AE10" s="53">
        <v>0</v>
      </c>
      <c r="AF10" s="53">
        <v>1</v>
      </c>
      <c r="AG10" s="53">
        <v>0</v>
      </c>
      <c r="AH10" s="53">
        <v>0</v>
      </c>
      <c r="AI10" s="53">
        <v>0</v>
      </c>
      <c r="AJ10" s="53">
        <v>1</v>
      </c>
      <c r="AK10" s="53">
        <v>1</v>
      </c>
      <c r="AL10" s="53">
        <v>0</v>
      </c>
      <c r="AM10" s="53">
        <v>1</v>
      </c>
      <c r="AN10" s="53">
        <v>1</v>
      </c>
      <c r="AO10" s="53">
        <v>0</v>
      </c>
      <c r="AP10" s="53">
        <v>1</v>
      </c>
      <c r="AQ10" s="53">
        <v>1</v>
      </c>
      <c r="AR10" s="53">
        <v>0</v>
      </c>
      <c r="AS10" s="53">
        <v>1</v>
      </c>
      <c r="AT10" s="53">
        <v>0</v>
      </c>
      <c r="AU10" s="53">
        <v>0</v>
      </c>
      <c r="AV10" s="53">
        <v>0</v>
      </c>
      <c r="AW10" s="53">
        <v>1</v>
      </c>
      <c r="AX10" s="53">
        <v>1</v>
      </c>
      <c r="AY10" s="53">
        <v>0</v>
      </c>
      <c r="AZ10" s="53">
        <v>1</v>
      </c>
      <c r="BA10" s="53">
        <v>0</v>
      </c>
      <c r="BB10" s="53">
        <v>1</v>
      </c>
      <c r="BC10" s="53">
        <v>1</v>
      </c>
      <c r="BD10" s="53">
        <v>0</v>
      </c>
      <c r="BE10" s="53">
        <v>0</v>
      </c>
      <c r="BF10" s="53">
        <v>0</v>
      </c>
      <c r="BG10" s="53">
        <v>0</v>
      </c>
      <c r="BH10" s="54">
        <v>0</v>
      </c>
    </row>
    <row r="11" spans="1:60" ht="12.75">
      <c r="A11" s="5">
        <f>Список!A18</f>
        <v>9</v>
      </c>
      <c r="B11" s="19" t="str">
        <f>Список!B18</f>
        <v>Осиповых Диана</v>
      </c>
      <c r="C11" s="53">
        <v>1</v>
      </c>
      <c r="D11" s="53">
        <v>1</v>
      </c>
      <c r="E11" s="53">
        <v>0</v>
      </c>
      <c r="F11" s="53">
        <v>1</v>
      </c>
      <c r="G11" s="53">
        <v>1</v>
      </c>
      <c r="H11" s="53">
        <v>1</v>
      </c>
      <c r="I11" s="53">
        <v>1</v>
      </c>
      <c r="J11" s="53">
        <v>1</v>
      </c>
      <c r="K11" s="53">
        <v>1</v>
      </c>
      <c r="L11" s="53">
        <v>1</v>
      </c>
      <c r="M11" s="53">
        <v>1</v>
      </c>
      <c r="N11" s="53">
        <v>1</v>
      </c>
      <c r="O11" s="53">
        <v>1</v>
      </c>
      <c r="P11" s="53">
        <v>1</v>
      </c>
      <c r="Q11" s="53">
        <v>1</v>
      </c>
      <c r="R11" s="53">
        <v>1</v>
      </c>
      <c r="S11" s="53">
        <v>1</v>
      </c>
      <c r="T11" s="53">
        <v>1</v>
      </c>
      <c r="U11" s="53">
        <v>1</v>
      </c>
      <c r="V11" s="53">
        <v>0</v>
      </c>
      <c r="W11" s="53">
        <v>1</v>
      </c>
      <c r="X11" s="53">
        <v>1</v>
      </c>
      <c r="Y11" s="53">
        <v>1</v>
      </c>
      <c r="Z11" s="53">
        <v>1</v>
      </c>
      <c r="AA11" s="53">
        <v>1</v>
      </c>
      <c r="AB11" s="53">
        <v>1</v>
      </c>
      <c r="AC11" s="53">
        <v>1</v>
      </c>
      <c r="AD11" s="53">
        <v>1</v>
      </c>
      <c r="AE11" s="53">
        <v>1</v>
      </c>
      <c r="AF11" s="53">
        <v>1</v>
      </c>
      <c r="AG11" s="53">
        <v>1</v>
      </c>
      <c r="AH11" s="53">
        <v>1</v>
      </c>
      <c r="AI11" s="53">
        <v>0</v>
      </c>
      <c r="AJ11" s="53">
        <v>1</v>
      </c>
      <c r="AK11" s="53">
        <v>1</v>
      </c>
      <c r="AL11" s="53">
        <v>1</v>
      </c>
      <c r="AM11" s="53">
        <v>1</v>
      </c>
      <c r="AN11" s="53">
        <v>1</v>
      </c>
      <c r="AO11" s="53">
        <v>1</v>
      </c>
      <c r="AP11" s="53">
        <v>1</v>
      </c>
      <c r="AQ11" s="53">
        <v>1</v>
      </c>
      <c r="AR11" s="53">
        <v>1</v>
      </c>
      <c r="AS11" s="53">
        <v>1</v>
      </c>
      <c r="AT11" s="53">
        <v>0</v>
      </c>
      <c r="AU11" s="53">
        <v>1</v>
      </c>
      <c r="AV11" s="53">
        <v>1</v>
      </c>
      <c r="AW11" s="53">
        <v>1</v>
      </c>
      <c r="AX11" s="53">
        <v>1</v>
      </c>
      <c r="AY11" s="53">
        <v>1</v>
      </c>
      <c r="AZ11" s="53">
        <v>1</v>
      </c>
      <c r="BA11" s="53">
        <v>1</v>
      </c>
      <c r="BB11" s="53">
        <v>1</v>
      </c>
      <c r="BC11" s="53">
        <v>1</v>
      </c>
      <c r="BD11" s="53">
        <v>1</v>
      </c>
      <c r="BE11" s="53">
        <v>1</v>
      </c>
      <c r="BF11" s="53">
        <v>1</v>
      </c>
      <c r="BG11" s="53">
        <v>1</v>
      </c>
      <c r="BH11" s="54">
        <v>1</v>
      </c>
    </row>
    <row r="12" spans="1:60" ht="12.75">
      <c r="A12" s="5">
        <f>Список!A19</f>
        <v>10</v>
      </c>
      <c r="B12" s="19" t="str">
        <f>Список!B19</f>
        <v>Попыванова Екатерина</v>
      </c>
      <c r="C12" s="53">
        <v>0</v>
      </c>
      <c r="D12" s="53">
        <v>1</v>
      </c>
      <c r="E12" s="53">
        <v>1</v>
      </c>
      <c r="F12" s="53">
        <v>1</v>
      </c>
      <c r="G12" s="53">
        <v>1</v>
      </c>
      <c r="H12" s="53">
        <v>1</v>
      </c>
      <c r="I12" s="53">
        <v>0</v>
      </c>
      <c r="J12" s="53">
        <v>1</v>
      </c>
      <c r="K12" s="53">
        <v>0</v>
      </c>
      <c r="L12" s="53">
        <v>1</v>
      </c>
      <c r="M12" s="53">
        <v>1</v>
      </c>
      <c r="N12" s="53">
        <v>0</v>
      </c>
      <c r="O12" s="53">
        <v>0</v>
      </c>
      <c r="P12" s="53">
        <v>0</v>
      </c>
      <c r="Q12" s="53">
        <v>1</v>
      </c>
      <c r="R12" s="53">
        <v>0</v>
      </c>
      <c r="S12" s="53">
        <v>1</v>
      </c>
      <c r="T12" s="53">
        <v>0</v>
      </c>
      <c r="U12" s="53">
        <v>1</v>
      </c>
      <c r="V12" s="53">
        <v>0</v>
      </c>
      <c r="W12" s="53">
        <v>1</v>
      </c>
      <c r="X12" s="53">
        <v>1</v>
      </c>
      <c r="Y12" s="53">
        <v>1</v>
      </c>
      <c r="Z12" s="53">
        <v>1</v>
      </c>
      <c r="AA12" s="53">
        <v>1</v>
      </c>
      <c r="AB12" s="53">
        <v>1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1</v>
      </c>
      <c r="AI12" s="53">
        <v>1</v>
      </c>
      <c r="AJ12" s="53">
        <v>0</v>
      </c>
      <c r="AK12" s="53">
        <v>1</v>
      </c>
      <c r="AL12" s="53">
        <v>1</v>
      </c>
      <c r="AM12" s="53">
        <v>1</v>
      </c>
      <c r="AN12" s="53">
        <v>1</v>
      </c>
      <c r="AO12" s="53">
        <v>1</v>
      </c>
      <c r="AP12" s="53">
        <v>1</v>
      </c>
      <c r="AQ12" s="53">
        <v>1</v>
      </c>
      <c r="AR12" s="53">
        <v>1</v>
      </c>
      <c r="AS12" s="53">
        <v>1</v>
      </c>
      <c r="AT12" s="53">
        <v>1</v>
      </c>
      <c r="AU12" s="53">
        <v>1</v>
      </c>
      <c r="AV12" s="53">
        <v>1</v>
      </c>
      <c r="AW12" s="53">
        <v>1</v>
      </c>
      <c r="AX12" s="53">
        <v>1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1</v>
      </c>
      <c r="BG12" s="53">
        <v>1</v>
      </c>
      <c r="BH12" s="54">
        <v>0</v>
      </c>
    </row>
    <row r="13" spans="1:60" ht="12.75">
      <c r="A13" s="5">
        <f>Список!A20</f>
        <v>11</v>
      </c>
      <c r="B13" s="19" t="str">
        <f>Список!B20</f>
        <v>Семенов Артемий</v>
      </c>
      <c r="C13" s="53">
        <v>1</v>
      </c>
      <c r="D13" s="53">
        <v>1</v>
      </c>
      <c r="E13" s="53">
        <v>0</v>
      </c>
      <c r="F13" s="53">
        <v>1</v>
      </c>
      <c r="G13" s="53">
        <v>1</v>
      </c>
      <c r="H13" s="53">
        <v>1</v>
      </c>
      <c r="I13" s="53">
        <v>0</v>
      </c>
      <c r="J13" s="53">
        <v>1</v>
      </c>
      <c r="K13" s="53">
        <v>0</v>
      </c>
      <c r="L13" s="53">
        <v>1</v>
      </c>
      <c r="M13" s="53">
        <v>1</v>
      </c>
      <c r="N13" s="53">
        <v>1</v>
      </c>
      <c r="O13" s="53">
        <v>0</v>
      </c>
      <c r="P13" s="53">
        <v>0</v>
      </c>
      <c r="Q13" s="53">
        <v>1</v>
      </c>
      <c r="R13" s="53">
        <v>0</v>
      </c>
      <c r="S13" s="53">
        <v>1</v>
      </c>
      <c r="T13" s="53">
        <v>0</v>
      </c>
      <c r="U13" s="53">
        <v>1</v>
      </c>
      <c r="V13" s="53">
        <v>1</v>
      </c>
      <c r="W13" s="53">
        <v>1</v>
      </c>
      <c r="X13" s="53">
        <v>1</v>
      </c>
      <c r="Y13" s="53">
        <v>0</v>
      </c>
      <c r="Z13" s="53">
        <v>0</v>
      </c>
      <c r="AA13" s="53">
        <v>1</v>
      </c>
      <c r="AB13" s="53">
        <v>1</v>
      </c>
      <c r="AC13" s="53">
        <v>0</v>
      </c>
      <c r="AD13" s="53">
        <v>1</v>
      </c>
      <c r="AE13" s="53">
        <v>0</v>
      </c>
      <c r="AF13" s="53">
        <v>0</v>
      </c>
      <c r="AG13" s="53">
        <v>1</v>
      </c>
      <c r="AH13" s="53">
        <v>0</v>
      </c>
      <c r="AI13" s="53">
        <v>1</v>
      </c>
      <c r="AJ13" s="53">
        <v>1</v>
      </c>
      <c r="AK13" s="53">
        <v>1</v>
      </c>
      <c r="AL13" s="53">
        <v>1</v>
      </c>
      <c r="AM13" s="53">
        <v>1</v>
      </c>
      <c r="AN13" s="53">
        <v>1</v>
      </c>
      <c r="AO13" s="53">
        <v>1</v>
      </c>
      <c r="AP13" s="53">
        <v>1</v>
      </c>
      <c r="AQ13" s="53">
        <v>1</v>
      </c>
      <c r="AR13" s="53">
        <v>0</v>
      </c>
      <c r="AS13" s="53">
        <v>0</v>
      </c>
      <c r="AT13" s="53">
        <v>0</v>
      </c>
      <c r="AU13" s="53">
        <v>1</v>
      </c>
      <c r="AV13" s="53">
        <v>1</v>
      </c>
      <c r="AW13" s="53">
        <v>0</v>
      </c>
      <c r="AX13" s="53">
        <v>1</v>
      </c>
      <c r="AY13" s="53">
        <v>1</v>
      </c>
      <c r="AZ13" s="53">
        <v>0</v>
      </c>
      <c r="BA13" s="53">
        <v>0</v>
      </c>
      <c r="BB13" s="53">
        <v>1</v>
      </c>
      <c r="BC13" s="53">
        <v>0</v>
      </c>
      <c r="BD13" s="53">
        <v>0</v>
      </c>
      <c r="BE13" s="53">
        <v>0</v>
      </c>
      <c r="BF13" s="53">
        <v>1</v>
      </c>
      <c r="BG13" s="53">
        <v>1</v>
      </c>
      <c r="BH13" s="54">
        <v>0</v>
      </c>
    </row>
    <row r="14" spans="1:60" ht="12.75">
      <c r="A14" s="5">
        <f>Список!A21</f>
        <v>12</v>
      </c>
      <c r="B14" s="19" t="str">
        <f>Список!B21</f>
        <v>Сенникова Анастасия</v>
      </c>
      <c r="C14" s="53">
        <v>1</v>
      </c>
      <c r="D14" s="53">
        <v>0</v>
      </c>
      <c r="E14" s="53">
        <v>0</v>
      </c>
      <c r="F14" s="53">
        <v>1</v>
      </c>
      <c r="G14" s="53">
        <v>1</v>
      </c>
      <c r="H14" s="53">
        <v>1</v>
      </c>
      <c r="I14" s="53">
        <v>1</v>
      </c>
      <c r="J14" s="53">
        <v>1</v>
      </c>
      <c r="K14" s="53">
        <v>0</v>
      </c>
      <c r="L14" s="53">
        <v>0</v>
      </c>
      <c r="M14" s="53">
        <v>1</v>
      </c>
      <c r="N14" s="53">
        <v>1</v>
      </c>
      <c r="O14" s="53">
        <v>0</v>
      </c>
      <c r="P14" s="53">
        <v>0</v>
      </c>
      <c r="Q14" s="53">
        <v>1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1</v>
      </c>
      <c r="X14" s="53">
        <v>0</v>
      </c>
      <c r="Y14" s="53">
        <v>0</v>
      </c>
      <c r="Z14" s="53">
        <v>1</v>
      </c>
      <c r="AA14" s="53">
        <v>0.1</v>
      </c>
      <c r="AB14" s="53">
        <v>1</v>
      </c>
      <c r="AC14" s="53">
        <v>0</v>
      </c>
      <c r="AD14" s="53">
        <v>1</v>
      </c>
      <c r="AE14" s="53">
        <v>0</v>
      </c>
      <c r="AF14" s="53">
        <v>1</v>
      </c>
      <c r="AG14" s="53">
        <v>1</v>
      </c>
      <c r="AH14" s="53">
        <v>0</v>
      </c>
      <c r="AI14" s="53">
        <v>1</v>
      </c>
      <c r="AJ14" s="53">
        <v>0</v>
      </c>
      <c r="AK14" s="53">
        <v>1</v>
      </c>
      <c r="AL14" s="53">
        <v>1</v>
      </c>
      <c r="AM14" s="53">
        <v>1</v>
      </c>
      <c r="AN14" s="53">
        <v>1</v>
      </c>
      <c r="AO14" s="53">
        <v>1</v>
      </c>
      <c r="AP14" s="53">
        <v>0</v>
      </c>
      <c r="AQ14" s="53">
        <v>1</v>
      </c>
      <c r="AR14" s="53">
        <v>1</v>
      </c>
      <c r="AS14" s="53">
        <v>0</v>
      </c>
      <c r="AT14" s="53">
        <v>1</v>
      </c>
      <c r="AU14" s="53">
        <v>0</v>
      </c>
      <c r="AV14" s="53">
        <v>0</v>
      </c>
      <c r="AW14" s="53">
        <v>0</v>
      </c>
      <c r="AX14" s="53">
        <v>1</v>
      </c>
      <c r="AY14" s="53">
        <v>1</v>
      </c>
      <c r="AZ14" s="53">
        <v>0</v>
      </c>
      <c r="BA14" s="53">
        <v>0</v>
      </c>
      <c r="BB14" s="53">
        <v>1</v>
      </c>
      <c r="BC14" s="53">
        <v>1</v>
      </c>
      <c r="BD14" s="53">
        <v>1</v>
      </c>
      <c r="BE14" s="53">
        <v>1</v>
      </c>
      <c r="BF14" s="53">
        <v>0</v>
      </c>
      <c r="BG14" s="53">
        <v>1</v>
      </c>
      <c r="BH14" s="54">
        <v>0</v>
      </c>
    </row>
    <row r="15" spans="1:60" ht="12.75">
      <c r="A15" s="5">
        <f>Список!A22</f>
        <v>13</v>
      </c>
      <c r="B15" s="19" t="str">
        <f>Список!B22</f>
        <v>Хомяков Никита</v>
      </c>
      <c r="C15" s="53">
        <v>1</v>
      </c>
      <c r="D15" s="53">
        <v>0</v>
      </c>
      <c r="E15" s="53">
        <v>1</v>
      </c>
      <c r="F15" s="53">
        <v>0</v>
      </c>
      <c r="G15" s="53">
        <v>1</v>
      </c>
      <c r="H15" s="53">
        <v>1</v>
      </c>
      <c r="I15" s="53">
        <v>1</v>
      </c>
      <c r="J15" s="53">
        <v>1</v>
      </c>
      <c r="K15" s="53">
        <v>1</v>
      </c>
      <c r="L15" s="53">
        <v>1</v>
      </c>
      <c r="M15" s="53">
        <v>1</v>
      </c>
      <c r="N15" s="53">
        <v>0</v>
      </c>
      <c r="O15" s="53">
        <v>0</v>
      </c>
      <c r="P15" s="53">
        <v>1</v>
      </c>
      <c r="Q15" s="53">
        <v>1</v>
      </c>
      <c r="R15" s="53">
        <v>1</v>
      </c>
      <c r="S15" s="53">
        <v>1</v>
      </c>
      <c r="T15" s="53">
        <v>1</v>
      </c>
      <c r="U15" s="53">
        <v>1</v>
      </c>
      <c r="V15" s="53">
        <v>0</v>
      </c>
      <c r="W15" s="53">
        <v>1</v>
      </c>
      <c r="X15" s="53">
        <v>0</v>
      </c>
      <c r="Y15" s="53">
        <v>0</v>
      </c>
      <c r="Z15" s="53">
        <v>0</v>
      </c>
      <c r="AA15" s="53">
        <v>1</v>
      </c>
      <c r="AB15" s="53">
        <v>1</v>
      </c>
      <c r="AC15" s="53">
        <v>0</v>
      </c>
      <c r="AD15" s="53">
        <v>1</v>
      </c>
      <c r="AE15" s="53">
        <v>1</v>
      </c>
      <c r="AF15" s="53">
        <v>0</v>
      </c>
      <c r="AG15" s="53">
        <v>1</v>
      </c>
      <c r="AH15" s="53">
        <v>1</v>
      </c>
      <c r="AI15" s="53">
        <v>1</v>
      </c>
      <c r="AJ15" s="53">
        <v>1</v>
      </c>
      <c r="AK15" s="53">
        <v>1</v>
      </c>
      <c r="AL15" s="53">
        <v>1</v>
      </c>
      <c r="AM15" s="53">
        <v>1</v>
      </c>
      <c r="AN15" s="53">
        <v>1</v>
      </c>
      <c r="AO15" s="53">
        <v>0</v>
      </c>
      <c r="AP15" s="53">
        <v>1</v>
      </c>
      <c r="AQ15" s="53">
        <v>1</v>
      </c>
      <c r="AR15" s="53">
        <v>1</v>
      </c>
      <c r="AS15" s="53">
        <v>1</v>
      </c>
      <c r="AT15" s="53">
        <v>1</v>
      </c>
      <c r="AU15" s="53">
        <v>1</v>
      </c>
      <c r="AV15" s="53">
        <v>1</v>
      </c>
      <c r="AW15" s="53">
        <v>1</v>
      </c>
      <c r="AX15" s="53">
        <v>1</v>
      </c>
      <c r="AY15" s="53">
        <v>1</v>
      </c>
      <c r="AZ15" s="53">
        <v>1</v>
      </c>
      <c r="BA15" s="53">
        <v>1</v>
      </c>
      <c r="BB15" s="53">
        <v>1</v>
      </c>
      <c r="BC15" s="53">
        <v>1</v>
      </c>
      <c r="BD15" s="53">
        <v>0</v>
      </c>
      <c r="BE15" s="53">
        <v>1</v>
      </c>
      <c r="BF15" s="53">
        <v>0</v>
      </c>
      <c r="BG15" s="53">
        <v>1</v>
      </c>
      <c r="BH15" s="54">
        <v>1</v>
      </c>
    </row>
    <row r="16" spans="1:60" ht="12.75">
      <c r="A16" s="5">
        <f>Список!A23</f>
        <v>14</v>
      </c>
      <c r="B16" s="19" t="str">
        <f>Список!B23</f>
        <v>Чудиновских Валерия</v>
      </c>
      <c r="C16" s="53">
        <v>0</v>
      </c>
      <c r="D16" s="53">
        <v>1</v>
      </c>
      <c r="E16" s="53">
        <v>0</v>
      </c>
      <c r="F16" s="53">
        <v>0</v>
      </c>
      <c r="G16" s="53">
        <v>1</v>
      </c>
      <c r="H16" s="53">
        <v>0</v>
      </c>
      <c r="I16" s="53">
        <v>1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1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1</v>
      </c>
      <c r="Y16" s="53">
        <v>0</v>
      </c>
      <c r="Z16" s="53">
        <v>1</v>
      </c>
      <c r="AA16" s="53">
        <v>0</v>
      </c>
      <c r="AB16" s="53">
        <v>1</v>
      </c>
      <c r="AC16" s="53">
        <v>1</v>
      </c>
      <c r="AD16" s="53">
        <v>1</v>
      </c>
      <c r="AE16" s="53">
        <v>0</v>
      </c>
      <c r="AF16" s="53">
        <v>1</v>
      </c>
      <c r="AG16" s="53">
        <v>0</v>
      </c>
      <c r="AH16" s="53">
        <v>1</v>
      </c>
      <c r="AI16" s="53">
        <v>1</v>
      </c>
      <c r="AJ16" s="53">
        <v>1</v>
      </c>
      <c r="AK16" s="53">
        <v>1</v>
      </c>
      <c r="AL16" s="53">
        <v>1</v>
      </c>
      <c r="AM16" s="53">
        <v>1</v>
      </c>
      <c r="AN16" s="53">
        <v>1</v>
      </c>
      <c r="AO16" s="53">
        <v>1</v>
      </c>
      <c r="AP16" s="53">
        <v>0</v>
      </c>
      <c r="AQ16" s="53">
        <v>1</v>
      </c>
      <c r="AR16" s="53">
        <v>1</v>
      </c>
      <c r="AS16" s="53">
        <v>1</v>
      </c>
      <c r="AT16" s="53">
        <v>1</v>
      </c>
      <c r="AU16" s="53">
        <v>0</v>
      </c>
      <c r="AV16" s="53">
        <v>1</v>
      </c>
      <c r="AW16" s="53">
        <v>1</v>
      </c>
      <c r="AX16" s="53">
        <v>1</v>
      </c>
      <c r="AY16" s="53">
        <v>1</v>
      </c>
      <c r="AZ16" s="53">
        <v>1</v>
      </c>
      <c r="BA16" s="53">
        <v>1</v>
      </c>
      <c r="BB16" s="53">
        <v>0</v>
      </c>
      <c r="BC16" s="53">
        <v>0</v>
      </c>
      <c r="BD16" s="53">
        <v>1</v>
      </c>
      <c r="BE16" s="53">
        <v>1</v>
      </c>
      <c r="BF16" s="53">
        <v>0</v>
      </c>
      <c r="BG16" s="53">
        <v>0</v>
      </c>
      <c r="BH16" s="54">
        <v>0</v>
      </c>
    </row>
    <row r="17" spans="1:60" ht="12.75">
      <c r="A17" s="5">
        <f>Список!A24</f>
        <v>15</v>
      </c>
      <c r="B17" s="19" t="str">
        <f>Список!B24</f>
        <v>Чуланов Виталий</v>
      </c>
      <c r="C17" s="53">
        <v>0</v>
      </c>
      <c r="D17" s="53">
        <v>1</v>
      </c>
      <c r="E17" s="53">
        <v>0</v>
      </c>
      <c r="F17" s="53">
        <v>1</v>
      </c>
      <c r="G17" s="53">
        <v>1</v>
      </c>
      <c r="H17" s="53">
        <v>1</v>
      </c>
      <c r="I17" s="53">
        <v>1</v>
      </c>
      <c r="J17" s="53">
        <v>1</v>
      </c>
      <c r="K17" s="53">
        <v>0</v>
      </c>
      <c r="L17" s="53">
        <v>0</v>
      </c>
      <c r="M17" s="53">
        <v>1</v>
      </c>
      <c r="N17" s="53">
        <v>1</v>
      </c>
      <c r="O17" s="53">
        <v>1</v>
      </c>
      <c r="P17" s="53">
        <v>1</v>
      </c>
      <c r="Q17" s="53">
        <v>1</v>
      </c>
      <c r="R17" s="53">
        <v>0</v>
      </c>
      <c r="S17" s="53">
        <v>0</v>
      </c>
      <c r="T17" s="53">
        <v>0</v>
      </c>
      <c r="U17" s="53">
        <v>0</v>
      </c>
      <c r="V17" s="53">
        <v>1</v>
      </c>
      <c r="W17" s="53">
        <v>1</v>
      </c>
      <c r="X17" s="53">
        <v>0</v>
      </c>
      <c r="Y17" s="53">
        <v>1</v>
      </c>
      <c r="Z17" s="53">
        <v>0</v>
      </c>
      <c r="AA17" s="53">
        <v>1</v>
      </c>
      <c r="AB17" s="53">
        <v>1</v>
      </c>
      <c r="AC17" s="53">
        <v>0</v>
      </c>
      <c r="AD17" s="53">
        <v>1</v>
      </c>
      <c r="AE17" s="53">
        <v>0</v>
      </c>
      <c r="AF17" s="53">
        <v>0</v>
      </c>
      <c r="AG17" s="53">
        <v>1</v>
      </c>
      <c r="AH17" s="53">
        <v>1</v>
      </c>
      <c r="AI17" s="53">
        <v>1</v>
      </c>
      <c r="AJ17" s="53">
        <v>0</v>
      </c>
      <c r="AK17" s="53">
        <v>0</v>
      </c>
      <c r="AL17" s="53">
        <v>1</v>
      </c>
      <c r="AM17" s="53">
        <v>1</v>
      </c>
      <c r="AN17" s="53">
        <v>1</v>
      </c>
      <c r="AO17" s="53">
        <v>1</v>
      </c>
      <c r="AP17" s="53">
        <v>1</v>
      </c>
      <c r="AQ17" s="53">
        <v>1</v>
      </c>
      <c r="AR17" s="53">
        <v>1</v>
      </c>
      <c r="AS17" s="53">
        <v>0</v>
      </c>
      <c r="AT17" s="53">
        <v>1</v>
      </c>
      <c r="AU17" s="53">
        <v>1</v>
      </c>
      <c r="AV17" s="53">
        <v>1</v>
      </c>
      <c r="AW17" s="53">
        <v>1</v>
      </c>
      <c r="AX17" s="53">
        <v>1</v>
      </c>
      <c r="AY17" s="53">
        <v>1</v>
      </c>
      <c r="AZ17" s="53">
        <v>0</v>
      </c>
      <c r="BA17" s="53">
        <v>0</v>
      </c>
      <c r="BB17" s="53">
        <v>0</v>
      </c>
      <c r="BC17" s="53">
        <v>0</v>
      </c>
      <c r="BD17" s="53">
        <v>1</v>
      </c>
      <c r="BE17" s="53">
        <v>1</v>
      </c>
      <c r="BF17" s="53">
        <v>1</v>
      </c>
      <c r="BG17" s="53">
        <v>1</v>
      </c>
      <c r="BH17" s="54">
        <v>1</v>
      </c>
    </row>
    <row r="18" spans="1:60" ht="12.75">
      <c r="A18" s="5">
        <f>Список!A25</f>
        <v>16</v>
      </c>
      <c r="B18" s="19" t="str">
        <f>Список!B25</f>
        <v>Шилова Славия</v>
      </c>
      <c r="C18" s="53">
        <v>0</v>
      </c>
      <c r="D18" s="53">
        <v>0</v>
      </c>
      <c r="E18" s="53">
        <v>0</v>
      </c>
      <c r="F18" s="53">
        <v>0</v>
      </c>
      <c r="G18" s="53">
        <v>1</v>
      </c>
      <c r="H18" s="53">
        <v>0</v>
      </c>
      <c r="I18" s="53">
        <v>1</v>
      </c>
      <c r="J18" s="53">
        <v>1</v>
      </c>
      <c r="K18" s="53">
        <v>0</v>
      </c>
      <c r="L18" s="53">
        <v>0</v>
      </c>
      <c r="M18" s="53">
        <v>0</v>
      </c>
      <c r="N18" s="53">
        <v>1</v>
      </c>
      <c r="O18" s="53">
        <v>1</v>
      </c>
      <c r="P18" s="53">
        <v>0</v>
      </c>
      <c r="Q18" s="53">
        <v>0</v>
      </c>
      <c r="R18" s="53">
        <v>1</v>
      </c>
      <c r="S18" s="53">
        <v>0</v>
      </c>
      <c r="T18" s="53">
        <v>0</v>
      </c>
      <c r="U18" s="53">
        <v>0</v>
      </c>
      <c r="V18" s="53">
        <v>1</v>
      </c>
      <c r="W18" s="53">
        <v>1</v>
      </c>
      <c r="X18" s="53">
        <v>1</v>
      </c>
      <c r="Y18" s="53">
        <v>0</v>
      </c>
      <c r="Z18" s="53">
        <v>1</v>
      </c>
      <c r="AA18" s="53">
        <v>1</v>
      </c>
      <c r="AB18" s="53">
        <v>1</v>
      </c>
      <c r="AC18" s="53">
        <v>0</v>
      </c>
      <c r="AD18" s="53">
        <v>0</v>
      </c>
      <c r="AE18" s="53">
        <v>1</v>
      </c>
      <c r="AF18" s="53">
        <v>0</v>
      </c>
      <c r="AG18" s="53">
        <v>1</v>
      </c>
      <c r="AH18" s="53">
        <v>1</v>
      </c>
      <c r="AI18" s="53">
        <v>1</v>
      </c>
      <c r="AJ18" s="53">
        <v>0</v>
      </c>
      <c r="AK18" s="53">
        <v>1</v>
      </c>
      <c r="AL18" s="53">
        <v>1</v>
      </c>
      <c r="AM18" s="53">
        <v>1</v>
      </c>
      <c r="AN18" s="53">
        <v>1</v>
      </c>
      <c r="AO18" s="53">
        <v>1</v>
      </c>
      <c r="AP18" s="53">
        <v>0</v>
      </c>
      <c r="AQ18" s="53">
        <v>1</v>
      </c>
      <c r="AR18" s="53">
        <v>1</v>
      </c>
      <c r="AS18" s="53">
        <v>0</v>
      </c>
      <c r="AT18" s="53">
        <v>0</v>
      </c>
      <c r="AU18" s="53">
        <v>0</v>
      </c>
      <c r="AV18" s="53">
        <v>1</v>
      </c>
      <c r="AW18" s="53">
        <v>0</v>
      </c>
      <c r="AX18" s="53">
        <v>1</v>
      </c>
      <c r="AY18" s="53">
        <v>1</v>
      </c>
      <c r="AZ18" s="53">
        <v>1</v>
      </c>
      <c r="BA18" s="53">
        <v>1</v>
      </c>
      <c r="BB18" s="53">
        <v>0</v>
      </c>
      <c r="BC18" s="53">
        <v>1</v>
      </c>
      <c r="BD18" s="53">
        <v>1</v>
      </c>
      <c r="BE18" s="53">
        <v>0</v>
      </c>
      <c r="BF18" s="53">
        <v>0</v>
      </c>
      <c r="BG18" s="53">
        <v>1</v>
      </c>
      <c r="BH18" s="54">
        <v>1</v>
      </c>
    </row>
    <row r="19" spans="1:60" ht="12.75">
      <c r="A19" s="5">
        <f>Список!A26</f>
        <v>17</v>
      </c>
      <c r="B19" s="19">
        <f>Список!B26</f>
        <v>0</v>
      </c>
      <c r="C19" s="53">
        <v>2</v>
      </c>
      <c r="D19" s="53">
        <v>0</v>
      </c>
      <c r="E19" s="53">
        <v>1</v>
      </c>
      <c r="F19" s="53">
        <v>1</v>
      </c>
      <c r="G19" s="53">
        <v>1</v>
      </c>
      <c r="H19" s="53">
        <v>1</v>
      </c>
      <c r="I19" s="53">
        <v>1</v>
      </c>
      <c r="J19" s="53">
        <v>1</v>
      </c>
      <c r="K19" s="53">
        <v>0</v>
      </c>
      <c r="L19" s="53">
        <v>1</v>
      </c>
      <c r="M19" s="53">
        <v>1</v>
      </c>
      <c r="N19" s="53">
        <v>1</v>
      </c>
      <c r="O19" s="53">
        <v>1</v>
      </c>
      <c r="P19" s="53">
        <v>0</v>
      </c>
      <c r="Q19" s="53">
        <v>1</v>
      </c>
      <c r="R19" s="53">
        <v>0</v>
      </c>
      <c r="S19" s="53">
        <v>0</v>
      </c>
      <c r="T19" s="53">
        <v>1</v>
      </c>
      <c r="U19" s="53">
        <v>1</v>
      </c>
      <c r="V19" s="53">
        <v>0</v>
      </c>
      <c r="W19" s="53">
        <v>1</v>
      </c>
      <c r="X19" s="53">
        <v>1</v>
      </c>
      <c r="Y19" s="53">
        <v>0</v>
      </c>
      <c r="Z19" s="53">
        <v>0</v>
      </c>
      <c r="AA19" s="53">
        <v>1</v>
      </c>
      <c r="AB19" s="53">
        <v>1</v>
      </c>
      <c r="AC19" s="53">
        <v>1</v>
      </c>
      <c r="AD19" s="53">
        <v>1</v>
      </c>
      <c r="AE19" s="53">
        <v>0</v>
      </c>
      <c r="AF19" s="53">
        <v>1</v>
      </c>
      <c r="AG19" s="53">
        <v>1</v>
      </c>
      <c r="AH19" s="53">
        <v>1</v>
      </c>
      <c r="AI19" s="53">
        <v>0</v>
      </c>
      <c r="AJ19" s="53">
        <v>1</v>
      </c>
      <c r="AK19" s="53">
        <v>1</v>
      </c>
      <c r="AL19" s="53">
        <v>1</v>
      </c>
      <c r="AM19" s="53">
        <v>1</v>
      </c>
      <c r="AN19" s="53">
        <v>1</v>
      </c>
      <c r="AO19" s="53">
        <v>0</v>
      </c>
      <c r="AP19" s="53">
        <v>1</v>
      </c>
      <c r="AQ19" s="53">
        <v>1</v>
      </c>
      <c r="AR19" s="53">
        <v>1</v>
      </c>
      <c r="AS19" s="53">
        <v>0</v>
      </c>
      <c r="AT19" s="53">
        <v>1</v>
      </c>
      <c r="AU19" s="53">
        <v>1</v>
      </c>
      <c r="AV19" s="53">
        <v>1</v>
      </c>
      <c r="AW19" s="53">
        <v>1</v>
      </c>
      <c r="AX19" s="53">
        <v>0</v>
      </c>
      <c r="AY19" s="53">
        <v>1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1</v>
      </c>
      <c r="BF19" s="53">
        <v>1</v>
      </c>
      <c r="BG19" s="53">
        <v>0</v>
      </c>
      <c r="BH19" s="54">
        <v>0</v>
      </c>
    </row>
    <row r="20" spans="1:60" ht="12.75">
      <c r="A20" s="5">
        <f>Список!A27</f>
        <v>18</v>
      </c>
      <c r="B20" s="19">
        <f>Список!B27</f>
        <v>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4"/>
    </row>
    <row r="21" spans="1:60" ht="12.75">
      <c r="A21" s="5">
        <f>Список!A28</f>
        <v>19</v>
      </c>
      <c r="B21" s="19">
        <f>Список!B28</f>
        <v>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4"/>
    </row>
    <row r="22" spans="1:60" ht="12.75">
      <c r="A22" s="5">
        <f>Список!A29</f>
        <v>20</v>
      </c>
      <c r="B22" s="19">
        <f>Список!B29</f>
        <v>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4"/>
    </row>
    <row r="23" spans="1:60" ht="12.75">
      <c r="A23" s="5">
        <f>Список!A30</f>
        <v>21</v>
      </c>
      <c r="B23" s="19">
        <f>Список!B30</f>
        <v>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4"/>
    </row>
    <row r="24" spans="1:60" ht="12.75">
      <c r="A24" s="5">
        <f>Список!A31</f>
        <v>22</v>
      </c>
      <c r="B24" s="19">
        <f>Список!B31</f>
        <v>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4"/>
    </row>
    <row r="25" spans="1:60" ht="12.75">
      <c r="A25" s="5">
        <f>Список!A32</f>
        <v>23</v>
      </c>
      <c r="B25" s="19">
        <f>Список!B32</f>
        <v>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4"/>
    </row>
    <row r="26" spans="1:60" ht="12.75">
      <c r="A26" s="5">
        <f>Список!A33</f>
        <v>24</v>
      </c>
      <c r="B26" s="19">
        <f>Список!B33</f>
        <v>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4"/>
    </row>
    <row r="27" spans="1:60" ht="12.75">
      <c r="A27" s="5">
        <f>Список!A34</f>
        <v>25</v>
      </c>
      <c r="B27" s="19">
        <f>Список!B34</f>
        <v>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4"/>
    </row>
    <row r="28" spans="1:60" ht="12.75">
      <c r="A28" s="5">
        <f>Список!A35</f>
        <v>26</v>
      </c>
      <c r="B28" s="19">
        <f>Список!B35</f>
        <v>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4"/>
    </row>
    <row r="29" spans="1:60" ht="12.75">
      <c r="A29" s="5">
        <f>Список!A36</f>
        <v>27</v>
      </c>
      <c r="B29" s="19">
        <f>Список!B36</f>
        <v>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4"/>
    </row>
    <row r="30" spans="1:60" ht="12.75">
      <c r="A30" s="5">
        <f>Список!A37</f>
        <v>28</v>
      </c>
      <c r="B30" s="19">
        <f>Список!B37</f>
        <v>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4"/>
    </row>
    <row r="31" spans="1:60" ht="12.75">
      <c r="A31" s="5">
        <f>Список!A38</f>
        <v>29</v>
      </c>
      <c r="B31" s="19">
        <f>Список!B38</f>
        <v>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4"/>
    </row>
    <row r="32" spans="1:60" ht="12.75">
      <c r="A32" s="5">
        <f>Список!A39</f>
        <v>30</v>
      </c>
      <c r="B32" s="19">
        <f>Список!B39</f>
        <v>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4"/>
    </row>
    <row r="33" spans="1:60" ht="13.5" thickBot="1">
      <c r="A33" s="23">
        <f>Список!A40</f>
        <v>31</v>
      </c>
      <c r="B33" s="24">
        <f>Список!B40</f>
        <v>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6"/>
    </row>
  </sheetData>
  <sheetProtection password="CCC5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3"/>
  <sheetViews>
    <sheetView workbookViewId="0" topLeftCell="BI34">
      <pane xSplit="6" ySplit="11" topLeftCell="BO45" activePane="bottomRight" state="frozen"/>
      <selection pane="topLeft" activeCell="BI34" sqref="BI34"/>
      <selection pane="topRight" activeCell="BO34" sqref="BO34"/>
      <selection pane="bottomLeft" activeCell="BI45" sqref="BI45"/>
      <selection pane="bottomRight" activeCell="BI34" sqref="BI34"/>
    </sheetView>
  </sheetViews>
  <sheetFormatPr defaultColWidth="9.140625" defaultRowHeight="12.75"/>
  <cols>
    <col min="1" max="1" width="2.7109375" style="0" customWidth="1"/>
    <col min="2" max="2" width="19.00390625" style="0" customWidth="1"/>
    <col min="3" max="60" width="3.28125" style="0" customWidth="1"/>
  </cols>
  <sheetData>
    <row r="1" spans="1:60" ht="12.75">
      <c r="A1" s="67"/>
      <c r="B1" s="68"/>
      <c r="C1" s="4">
        <v>0</v>
      </c>
      <c r="D1" s="4">
        <v>0</v>
      </c>
      <c r="E1" s="4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1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1</v>
      </c>
      <c r="W1" s="4">
        <v>0</v>
      </c>
      <c r="X1" s="4">
        <v>1</v>
      </c>
      <c r="Y1" s="4">
        <v>0</v>
      </c>
      <c r="Z1" s="4">
        <v>1</v>
      </c>
      <c r="AA1" s="4">
        <v>1</v>
      </c>
      <c r="AB1" s="4">
        <v>0</v>
      </c>
      <c r="AC1" s="4">
        <v>0</v>
      </c>
      <c r="AD1" s="4">
        <v>0</v>
      </c>
      <c r="AE1" s="4">
        <v>0</v>
      </c>
      <c r="AF1" s="4">
        <v>1</v>
      </c>
      <c r="AG1" s="4">
        <v>0</v>
      </c>
      <c r="AH1" s="4">
        <v>0</v>
      </c>
      <c r="AI1" s="4">
        <v>0</v>
      </c>
      <c r="AJ1" s="4">
        <v>0</v>
      </c>
      <c r="AK1" s="4">
        <v>1</v>
      </c>
      <c r="AL1" s="4">
        <v>1</v>
      </c>
      <c r="AM1" s="4">
        <v>0</v>
      </c>
      <c r="AN1" s="4">
        <v>1</v>
      </c>
      <c r="AO1" s="4">
        <v>1</v>
      </c>
      <c r="AP1" s="4">
        <v>0</v>
      </c>
      <c r="AQ1" s="4">
        <v>1</v>
      </c>
      <c r="AR1" s="4">
        <v>0</v>
      </c>
      <c r="AS1" s="4">
        <v>1</v>
      </c>
      <c r="AT1" s="4">
        <v>1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  <c r="BC1" s="4">
        <v>0</v>
      </c>
      <c r="BD1" s="4">
        <v>0</v>
      </c>
      <c r="BE1" s="4">
        <v>0</v>
      </c>
      <c r="BF1" s="4">
        <v>0</v>
      </c>
      <c r="BG1" s="4">
        <v>0</v>
      </c>
      <c r="BH1" s="4">
        <v>0</v>
      </c>
    </row>
    <row r="2" spans="1:60" ht="12.75">
      <c r="A2" t="str">
        <f>Сырые!A2</f>
        <v>№</v>
      </c>
      <c r="B2" t="str">
        <f>Сырые!B2</f>
        <v>Фамилия, Имя</v>
      </c>
      <c r="C2" s="3">
        <f>Сырые!C2</f>
        <v>1</v>
      </c>
      <c r="D2" s="3">
        <f>Сырые!D2</f>
        <v>2</v>
      </c>
      <c r="E2" s="3">
        <f>Сырые!E2</f>
        <v>3</v>
      </c>
      <c r="F2" s="3">
        <f>Сырые!F2</f>
        <v>4</v>
      </c>
      <c r="G2" s="3">
        <f>Сырые!G2</f>
        <v>5</v>
      </c>
      <c r="H2" s="3">
        <f>Сырые!H2</f>
        <v>6</v>
      </c>
      <c r="I2" s="3">
        <f>Сырые!I2</f>
        <v>7</v>
      </c>
      <c r="J2" s="3">
        <f>Сырые!J2</f>
        <v>8</v>
      </c>
      <c r="K2" s="3">
        <f>Сырые!K2</f>
        <v>9</v>
      </c>
      <c r="L2" s="3">
        <f>Сырые!L2</f>
        <v>10</v>
      </c>
      <c r="M2" s="3">
        <f>Сырые!M2</f>
        <v>11</v>
      </c>
      <c r="N2" s="3">
        <f>Сырые!N2</f>
        <v>12</v>
      </c>
      <c r="O2" s="3">
        <f>Сырые!O2</f>
        <v>13</v>
      </c>
      <c r="P2" s="3">
        <f>Сырые!P2</f>
        <v>14</v>
      </c>
      <c r="Q2" s="3">
        <f>Сырые!Q2</f>
        <v>15</v>
      </c>
      <c r="R2" s="3">
        <f>Сырые!R2</f>
        <v>16</v>
      </c>
      <c r="S2" s="3">
        <f>Сырые!S2</f>
        <v>17</v>
      </c>
      <c r="T2" s="3">
        <f>Сырые!T2</f>
        <v>18</v>
      </c>
      <c r="U2" s="3">
        <f>Сырые!U2</f>
        <v>19</v>
      </c>
      <c r="V2" s="3">
        <f>Сырые!V2</f>
        <v>20</v>
      </c>
      <c r="W2" s="3">
        <f>Сырые!W2</f>
        <v>21</v>
      </c>
      <c r="X2" s="3">
        <f>Сырые!X2</f>
        <v>22</v>
      </c>
      <c r="Y2" s="3">
        <f>Сырые!Y2</f>
        <v>23</v>
      </c>
      <c r="Z2" s="3">
        <f>Сырые!Z2</f>
        <v>24</v>
      </c>
      <c r="AA2" s="3">
        <f>Сырые!AA2</f>
        <v>25</v>
      </c>
      <c r="AB2" s="3">
        <f>Сырые!AB2</f>
        <v>26</v>
      </c>
      <c r="AC2" s="3">
        <f>Сырые!AC2</f>
        <v>27</v>
      </c>
      <c r="AD2" s="3">
        <f>Сырые!AD2</f>
        <v>28</v>
      </c>
      <c r="AE2" s="3">
        <f>Сырые!AE2</f>
        <v>29</v>
      </c>
      <c r="AF2" s="3">
        <f>Сырые!AF2</f>
        <v>30</v>
      </c>
      <c r="AG2" s="3">
        <f>Сырые!AG2</f>
        <v>31</v>
      </c>
      <c r="AH2" s="3">
        <f>Сырые!AH2</f>
        <v>32</v>
      </c>
      <c r="AI2" s="3">
        <f>Сырые!AI2</f>
        <v>33</v>
      </c>
      <c r="AJ2" s="3">
        <f>Сырые!AJ2</f>
        <v>34</v>
      </c>
      <c r="AK2" s="3">
        <f>Сырые!AK2</f>
        <v>35</v>
      </c>
      <c r="AL2" s="3">
        <f>Сырые!AL2</f>
        <v>36</v>
      </c>
      <c r="AM2" s="3">
        <f>Сырые!AM2</f>
        <v>37</v>
      </c>
      <c r="AN2" s="3">
        <f>Сырые!AN2</f>
        <v>38</v>
      </c>
      <c r="AO2" s="3">
        <f>Сырые!AO2</f>
        <v>39</v>
      </c>
      <c r="AP2" s="3">
        <f>Сырые!AP2</f>
        <v>40</v>
      </c>
      <c r="AQ2" s="3">
        <f>Сырые!AQ2</f>
        <v>41</v>
      </c>
      <c r="AR2" s="3">
        <f>Сырые!AR2</f>
        <v>42</v>
      </c>
      <c r="AS2" s="3">
        <f>Сырые!AS2</f>
        <v>43</v>
      </c>
      <c r="AT2" s="3">
        <f>Сырые!AT2</f>
        <v>44</v>
      </c>
      <c r="AU2" s="3">
        <f>Сырые!AU2</f>
        <v>45</v>
      </c>
      <c r="AV2" s="3">
        <f>Сырые!AV2</f>
        <v>46</v>
      </c>
      <c r="AW2" s="3">
        <f>Сырые!AW2</f>
        <v>47</v>
      </c>
      <c r="AX2" s="3">
        <f>Сырые!AX2</f>
        <v>48</v>
      </c>
      <c r="AY2" s="3">
        <f>Сырые!AY2</f>
        <v>49</v>
      </c>
      <c r="AZ2" s="3">
        <f>Сырые!AZ2</f>
        <v>50</v>
      </c>
      <c r="BA2" s="3">
        <f>Сырые!BA2</f>
        <v>51</v>
      </c>
      <c r="BB2" s="3">
        <f>Сырые!BB2</f>
        <v>52</v>
      </c>
      <c r="BC2" s="3">
        <f>Сырые!BC2</f>
        <v>53</v>
      </c>
      <c r="BD2" s="3">
        <f>Сырые!BD2</f>
        <v>54</v>
      </c>
      <c r="BE2" s="3">
        <f>Сырые!BE2</f>
        <v>55</v>
      </c>
      <c r="BF2" s="3">
        <f>Сырые!BF2</f>
        <v>56</v>
      </c>
      <c r="BG2" s="3">
        <f>Сырые!BG2</f>
        <v>57</v>
      </c>
      <c r="BH2" s="3">
        <f>Сырые!BH2</f>
        <v>58</v>
      </c>
    </row>
    <row r="3" spans="1:60" ht="12.75">
      <c r="A3">
        <f>Сырые!A3</f>
        <v>1</v>
      </c>
      <c r="B3" t="str">
        <f>Сырые!B3</f>
        <v>Агалаков Евгений</v>
      </c>
      <c r="C3">
        <f>IF(Сырые!C3=кл!C$1,0,1)</f>
        <v>0</v>
      </c>
      <c r="D3">
        <f>IF(Сырые!D3=кл!D$1,0,1)</f>
        <v>1</v>
      </c>
      <c r="E3">
        <f>IF(Сырые!E3=кл!E$1,0,1)</f>
        <v>0</v>
      </c>
      <c r="F3">
        <f>IF(Сырые!F3=кл!F$1,0,1)</f>
        <v>0</v>
      </c>
      <c r="G3">
        <f>IF(Сырые!G3=кл!G$1,0,1)</f>
        <v>1</v>
      </c>
      <c r="H3">
        <f>IF(Сырые!H3=кл!H$1,0,1)</f>
        <v>1</v>
      </c>
      <c r="I3">
        <f>IF(Сырые!I3=кл!I$1,0,1)</f>
        <v>1</v>
      </c>
      <c r="J3">
        <f>IF(Сырые!J3=кл!J$1,0,1)</f>
        <v>1</v>
      </c>
      <c r="K3">
        <f>IF(Сырые!K3=кл!K$1,0,1)</f>
        <v>0</v>
      </c>
      <c r="L3">
        <f>IF(Сырые!L3=кл!L$1,0,1)</f>
        <v>1</v>
      </c>
      <c r="M3">
        <f>IF(Сырые!M3=кл!M$1,0,1)</f>
        <v>0</v>
      </c>
      <c r="N3">
        <f>IF(Сырые!N3=кл!N$1,0,1)</f>
        <v>1</v>
      </c>
      <c r="O3">
        <f>IF(Сырые!O3=кл!O$1,0,1)</f>
        <v>1</v>
      </c>
      <c r="P3">
        <f>IF(Сырые!P3=кл!P$1,0,1)</f>
        <v>0</v>
      </c>
      <c r="Q3">
        <f>IF(Сырые!Q3=кл!Q$1,0,1)</f>
        <v>1</v>
      </c>
      <c r="R3">
        <f>IF(Сырые!R3=кл!R$1,0,1)</f>
        <v>1</v>
      </c>
      <c r="S3">
        <f>IF(Сырые!S3=кл!S$1,0,1)</f>
        <v>1</v>
      </c>
      <c r="T3">
        <f>IF(Сырые!T3=кл!T$1,0,1)</f>
        <v>1</v>
      </c>
      <c r="U3">
        <f>IF(Сырые!U3=кл!U$1,0,1)</f>
        <v>1</v>
      </c>
      <c r="V3">
        <f>IF(Сырые!V3=кл!V$1,0,1)</f>
        <v>1</v>
      </c>
      <c r="W3">
        <f>IF(Сырые!W3=кл!W$1,0,1)</f>
        <v>1</v>
      </c>
      <c r="X3">
        <f>IF(Сырые!X3=кл!X$1,0,1)</f>
        <v>1</v>
      </c>
      <c r="Y3">
        <f>IF(Сырые!Y3=кл!Y$1,0,1)</f>
        <v>0</v>
      </c>
      <c r="Z3">
        <f>IF(Сырые!Z3=кл!Z$1,0,1)</f>
        <v>0</v>
      </c>
      <c r="AA3">
        <f>IF(Сырые!AA3=кл!AA$1,0,1)</f>
        <v>0</v>
      </c>
      <c r="AB3">
        <f>IF(Сырые!AB3=кл!AB$1,0,1)</f>
        <v>1</v>
      </c>
      <c r="AC3">
        <f>IF(Сырые!AC3=кл!AC$1,0,1)</f>
        <v>1</v>
      </c>
      <c r="AD3">
        <f>IF(Сырые!AD3=кл!AD$1,0,1)</f>
        <v>1</v>
      </c>
      <c r="AE3">
        <f>IF(Сырые!AE3=кл!AE$1,0,1)</f>
        <v>0</v>
      </c>
      <c r="AF3">
        <f>IF(Сырые!AF3=кл!AF$1,0,1)</f>
        <v>1</v>
      </c>
      <c r="AG3">
        <f>IF(Сырые!AG3=кл!AG$1,0,1)</f>
        <v>1</v>
      </c>
      <c r="AH3">
        <f>IF(Сырые!AH3=кл!AH$1,0,1)</f>
        <v>0</v>
      </c>
      <c r="AI3">
        <f>IF(Сырые!AI3=кл!AI$1,0,1)</f>
        <v>1</v>
      </c>
      <c r="AJ3">
        <f>IF(Сырые!AJ3=кл!AJ$1,0,1)</f>
        <v>1</v>
      </c>
      <c r="AK3">
        <f>IF(Сырые!AK3=кл!AK$1,0,1)</f>
        <v>0</v>
      </c>
      <c r="AL3">
        <f>IF(Сырые!AL3=кл!AL$1,0,1)</f>
        <v>0</v>
      </c>
      <c r="AM3">
        <f>IF(Сырые!AM3=кл!AM$1,0,1)</f>
        <v>1</v>
      </c>
      <c r="AN3">
        <f>IF(Сырые!AN3=кл!AN$1,0,1)</f>
        <v>0</v>
      </c>
      <c r="AO3">
        <f>IF(Сырые!AO3=кл!AO$1,0,1)</f>
        <v>1</v>
      </c>
      <c r="AP3">
        <f>IF(Сырые!AP3=кл!AP$1,0,1)</f>
        <v>0</v>
      </c>
      <c r="AQ3">
        <f>IF(Сырые!AQ3=кл!AQ$1,0,1)</f>
        <v>0</v>
      </c>
      <c r="AR3">
        <f>IF(Сырые!AR3=кл!AR$1,0,1)</f>
        <v>0</v>
      </c>
      <c r="AS3">
        <f>IF(Сырые!AS3=кл!AS$1,0,1)</f>
        <v>0</v>
      </c>
      <c r="AT3">
        <f>IF(Сырые!AT3=кл!AT$1,0,1)</f>
        <v>0</v>
      </c>
      <c r="AU3">
        <f>IF(Сырые!AU3=кл!AU$1,0,1)</f>
        <v>1</v>
      </c>
      <c r="AV3">
        <f>IF(Сырые!AV3=кл!AV$1,0,1)</f>
        <v>1</v>
      </c>
      <c r="AW3">
        <f>IF(Сырые!AW3=кл!AW$1,0,1)</f>
        <v>1</v>
      </c>
      <c r="AX3">
        <f>IF(Сырые!AX3=кл!AX$1,0,1)</f>
        <v>1</v>
      </c>
      <c r="AY3">
        <f>IF(Сырые!AY3=кл!AY$1,0,1)</f>
        <v>1</v>
      </c>
      <c r="AZ3">
        <f>IF(Сырые!AZ3=кл!AZ$1,0,1)</f>
        <v>1</v>
      </c>
      <c r="BA3">
        <f>IF(Сырые!BA3=кл!BA$1,0,1)</f>
        <v>0</v>
      </c>
      <c r="BB3">
        <f>IF(Сырые!BB3=кл!BB$1,0,1)</f>
        <v>0</v>
      </c>
      <c r="BC3">
        <f>IF(Сырые!BC3=кл!BC$1,0,1)</f>
        <v>1</v>
      </c>
      <c r="BD3">
        <f>IF(Сырые!BD3=кл!BD$1,0,1)</f>
        <v>1</v>
      </c>
      <c r="BE3">
        <f>IF(Сырые!BE3=кл!BE$1,0,1)</f>
        <v>1</v>
      </c>
      <c r="BF3">
        <f>IF(Сырые!BF3=кл!BF$1,0,1)</f>
        <v>1</v>
      </c>
      <c r="BG3">
        <f>IF(Сырые!BG3=кл!BG$1,0,1)</f>
        <v>1</v>
      </c>
      <c r="BH3">
        <f>IF(Сырые!BH3=кл!BH$1,0,1)</f>
        <v>0</v>
      </c>
    </row>
    <row r="4" spans="1:60" ht="12.75">
      <c r="A4">
        <f>Сырые!A4</f>
        <v>2</v>
      </c>
      <c r="B4" t="str">
        <f>Сырые!B4</f>
        <v>Бабкин Максим</v>
      </c>
      <c r="C4">
        <f>IF(Сырые!C4=кл!C$1,0,1)</f>
        <v>1</v>
      </c>
      <c r="D4">
        <f>IF(Сырые!D4=кл!D$1,0,1)</f>
        <v>1</v>
      </c>
      <c r="E4">
        <f>IF(Сырые!E4=кл!E$1,0,1)</f>
        <v>0</v>
      </c>
      <c r="F4">
        <f>IF(Сырые!F4=кл!F$1,0,1)</f>
        <v>0</v>
      </c>
      <c r="G4">
        <f>IF(Сырые!G4=кл!G$1,0,1)</f>
        <v>1</v>
      </c>
      <c r="H4">
        <f>IF(Сырые!H4=кл!H$1,0,1)</f>
        <v>0</v>
      </c>
      <c r="I4">
        <f>IF(Сырые!I4=кл!I$1,0,1)</f>
        <v>0</v>
      </c>
      <c r="J4">
        <f>IF(Сырые!J4=кл!J$1,0,1)</f>
        <v>1</v>
      </c>
      <c r="K4">
        <f>IF(Сырые!K4=кл!K$1,0,1)</f>
        <v>0</v>
      </c>
      <c r="L4">
        <f>IF(Сырые!L4=кл!L$1,0,1)</f>
        <v>0</v>
      </c>
      <c r="M4">
        <f>IF(Сырые!M4=кл!M$1,0,1)</f>
        <v>0</v>
      </c>
      <c r="N4">
        <f>IF(Сырые!N4=кл!N$1,0,1)</f>
        <v>1</v>
      </c>
      <c r="O4">
        <f>IF(Сырые!O4=кл!O$1,0,1)</f>
        <v>0</v>
      </c>
      <c r="P4">
        <f>IF(Сырые!P4=кл!P$1,0,1)</f>
        <v>0</v>
      </c>
      <c r="Q4">
        <f>IF(Сырые!Q4=кл!Q$1,0,1)</f>
        <v>1</v>
      </c>
      <c r="R4">
        <f>IF(Сырые!R4=кл!R$1,0,1)</f>
        <v>0</v>
      </c>
      <c r="S4">
        <f>IF(Сырые!S4=кл!S$1,0,1)</f>
        <v>0</v>
      </c>
      <c r="T4">
        <f>IF(Сырые!T4=кл!T$1,0,1)</f>
        <v>0</v>
      </c>
      <c r="U4">
        <f>IF(Сырые!U4=кл!U$1,0,1)</f>
        <v>0</v>
      </c>
      <c r="V4">
        <f>IF(Сырые!V4=кл!V$1,0,1)</f>
        <v>0</v>
      </c>
      <c r="W4">
        <f>IF(Сырые!W4=кл!W$1,0,1)</f>
        <v>1</v>
      </c>
      <c r="X4">
        <f>IF(Сырые!X4=кл!X$1,0,1)</f>
        <v>0</v>
      </c>
      <c r="Y4">
        <f>IF(Сырые!Y4=кл!Y$1,0,1)</f>
        <v>1</v>
      </c>
      <c r="Z4">
        <f>IF(Сырые!Z4=кл!Z$1,0,1)</f>
        <v>0</v>
      </c>
      <c r="AA4">
        <f>IF(Сырые!AA4=кл!AA$1,0,1)</f>
        <v>0</v>
      </c>
      <c r="AB4">
        <f>IF(Сырые!AB4=кл!AB$1,0,1)</f>
        <v>0</v>
      </c>
      <c r="AC4">
        <f>IF(Сырые!AC4=кл!AC$1,0,1)</f>
        <v>0</v>
      </c>
      <c r="AD4">
        <f>IF(Сырые!AD4=кл!AD$1,0,1)</f>
        <v>1</v>
      </c>
      <c r="AE4">
        <f>IF(Сырые!AE4=кл!AE$1,0,1)</f>
        <v>0</v>
      </c>
      <c r="AF4">
        <f>IF(Сырые!AF4=кл!AF$1,0,1)</f>
        <v>0</v>
      </c>
      <c r="AG4">
        <f>IF(Сырые!AG4=кл!AG$1,0,1)</f>
        <v>1</v>
      </c>
      <c r="AH4">
        <f>IF(Сырые!AH4=кл!AH$1,0,1)</f>
        <v>0</v>
      </c>
      <c r="AI4">
        <f>IF(Сырые!AI4=кл!AI$1,0,1)</f>
        <v>1</v>
      </c>
      <c r="AJ4">
        <f>IF(Сырые!AJ4=кл!AJ$1,0,1)</f>
        <v>1</v>
      </c>
      <c r="AK4">
        <f>IF(Сырые!AK4=кл!AK$1,0,1)</f>
        <v>0</v>
      </c>
      <c r="AL4">
        <f>IF(Сырые!AL4=кл!AL$1,0,1)</f>
        <v>0</v>
      </c>
      <c r="AM4">
        <f>IF(Сырые!AM4=кл!AM$1,0,1)</f>
        <v>1</v>
      </c>
      <c r="AN4">
        <f>IF(Сырые!AN4=кл!AN$1,0,1)</f>
        <v>0</v>
      </c>
      <c r="AO4">
        <f>IF(Сырые!AO4=кл!AO$1,0,1)</f>
        <v>0</v>
      </c>
      <c r="AP4">
        <f>IF(Сырые!AP4=кл!AP$1,0,1)</f>
        <v>1</v>
      </c>
      <c r="AQ4">
        <f>IF(Сырые!AQ4=кл!AQ$1,0,1)</f>
        <v>0</v>
      </c>
      <c r="AR4">
        <f>IF(Сырые!AR4=кл!AR$1,0,1)</f>
        <v>0</v>
      </c>
      <c r="AS4">
        <f>IF(Сырые!AS4=кл!AS$1,0,1)</f>
        <v>0</v>
      </c>
      <c r="AT4">
        <f>IF(Сырые!AT4=кл!AT$1,0,1)</f>
        <v>0</v>
      </c>
      <c r="AU4">
        <f>IF(Сырые!AU4=кл!AU$1,0,1)</f>
        <v>0</v>
      </c>
      <c r="AV4">
        <f>IF(Сырые!AV4=кл!AV$1,0,1)</f>
        <v>0</v>
      </c>
      <c r="AW4">
        <f>IF(Сырые!AW4=кл!AW$1,0,1)</f>
        <v>1</v>
      </c>
      <c r="AX4">
        <f>IF(Сырые!AX4=кл!AX$1,0,1)</f>
        <v>1</v>
      </c>
      <c r="AY4">
        <f>IF(Сырые!AY4=кл!AY$1,0,1)</f>
        <v>0</v>
      </c>
      <c r="AZ4">
        <f>IF(Сырые!AZ4=кл!AZ$1,0,1)</f>
        <v>1</v>
      </c>
      <c r="BA4">
        <f>IF(Сырые!BA4=кл!BA$1,0,1)</f>
        <v>1</v>
      </c>
      <c r="BB4">
        <f>IF(Сырые!BB4=кл!BB$1,0,1)</f>
        <v>1</v>
      </c>
      <c r="BC4">
        <f>IF(Сырые!BC4=кл!BC$1,0,1)</f>
        <v>1</v>
      </c>
      <c r="BD4">
        <f>IF(Сырые!BD4=кл!BD$1,0,1)</f>
        <v>1</v>
      </c>
      <c r="BE4">
        <f>IF(Сырые!BE4=кл!BE$1,0,1)</f>
        <v>1</v>
      </c>
      <c r="BF4">
        <f>IF(Сырые!BF4=кл!BF$1,0,1)</f>
        <v>1</v>
      </c>
      <c r="BG4">
        <f>IF(Сырые!BG4=кл!BG$1,0,1)</f>
        <v>1</v>
      </c>
      <c r="BH4">
        <f>IF(Сырые!BH4=кл!BH$1,0,1)</f>
        <v>1</v>
      </c>
    </row>
    <row r="5" spans="1:60" ht="12.75">
      <c r="A5">
        <f>Сырые!A5</f>
        <v>3</v>
      </c>
      <c r="B5" t="str">
        <f>Сырые!B5</f>
        <v>Береснева Ксения</v>
      </c>
      <c r="C5">
        <f>IF(Сырые!C5=кл!C$1,0,1)</f>
        <v>1</v>
      </c>
      <c r="D5">
        <f>IF(Сырые!D5=кл!D$1,0,1)</f>
        <v>1</v>
      </c>
      <c r="E5">
        <f>IF(Сырые!E5=кл!E$1,0,1)</f>
        <v>0</v>
      </c>
      <c r="F5">
        <f>IF(Сырые!F5=кл!F$1,0,1)</f>
        <v>1</v>
      </c>
      <c r="G5">
        <f>IF(Сырые!G5=кл!G$1,0,1)</f>
        <v>1</v>
      </c>
      <c r="H5">
        <f>IF(Сырые!H5=кл!H$1,0,1)</f>
        <v>1</v>
      </c>
      <c r="I5">
        <f>IF(Сырые!I5=кл!I$1,0,1)</f>
        <v>1</v>
      </c>
      <c r="J5">
        <f>IF(Сырые!J5=кл!J$1,0,1)</f>
        <v>0</v>
      </c>
      <c r="K5">
        <f>IF(Сырые!K5=кл!K$1,0,1)</f>
        <v>0</v>
      </c>
      <c r="L5">
        <f>IF(Сырые!L5=кл!L$1,0,1)</f>
        <v>0</v>
      </c>
      <c r="M5">
        <f>IF(Сырые!M5=кл!M$1,0,1)</f>
        <v>1</v>
      </c>
      <c r="N5">
        <f>IF(Сырые!N5=кл!N$1,0,1)</f>
        <v>1</v>
      </c>
      <c r="O5">
        <f>IF(Сырые!O5=кл!O$1,0,1)</f>
        <v>1</v>
      </c>
      <c r="P5">
        <f>IF(Сырые!P5=кл!P$1,0,1)</f>
        <v>0</v>
      </c>
      <c r="Q5">
        <f>IF(Сырые!Q5=кл!Q$1,0,1)</f>
        <v>1</v>
      </c>
      <c r="R5">
        <f>IF(Сырые!R5=кл!R$1,0,1)</f>
        <v>0</v>
      </c>
      <c r="S5">
        <f>IF(Сырые!S5=кл!S$1,0,1)</f>
        <v>0</v>
      </c>
      <c r="T5">
        <f>IF(Сырые!T5=кл!T$1,0,1)</f>
        <v>0</v>
      </c>
      <c r="U5">
        <f>IF(Сырые!U5=кл!U$1,0,1)</f>
        <v>0</v>
      </c>
      <c r="V5">
        <f>IF(Сырые!V5=кл!V$1,0,1)</f>
        <v>0</v>
      </c>
      <c r="W5">
        <f>IF(Сырые!W5=кл!W$1,0,1)</f>
        <v>1</v>
      </c>
      <c r="X5">
        <f>IF(Сырые!X5=кл!X$1,0,1)</f>
        <v>1</v>
      </c>
      <c r="Y5">
        <f>IF(Сырые!Y5=кл!Y$1,0,1)</f>
        <v>1</v>
      </c>
      <c r="Z5">
        <f>IF(Сырые!Z5=кл!Z$1,0,1)</f>
        <v>0</v>
      </c>
      <c r="AA5">
        <f>IF(Сырые!AA5=кл!AA$1,0,1)</f>
        <v>0</v>
      </c>
      <c r="AB5">
        <f>IF(Сырые!AB5=кл!AB$1,0,1)</f>
        <v>0</v>
      </c>
      <c r="AC5">
        <f>IF(Сырые!AC5=кл!AC$1,0,1)</f>
        <v>1</v>
      </c>
      <c r="AD5">
        <f>IF(Сырые!AD5=кл!AD$1,0,1)</f>
        <v>0</v>
      </c>
      <c r="AE5">
        <f>IF(Сырые!AE5=кл!AE$1,0,1)</f>
        <v>0</v>
      </c>
      <c r="AF5">
        <f>IF(Сырые!AF5=кл!AF$1,0,1)</f>
        <v>1</v>
      </c>
      <c r="AG5">
        <f>IF(Сырые!AG5=кл!AG$1,0,1)</f>
        <v>1</v>
      </c>
      <c r="AH5">
        <f>IF(Сырые!AH5=кл!AH$1,0,1)</f>
        <v>1</v>
      </c>
      <c r="AI5">
        <f>IF(Сырые!AI5=кл!AI$1,0,1)</f>
        <v>1</v>
      </c>
      <c r="AJ5">
        <f>IF(Сырые!AJ5=кл!AJ$1,0,1)</f>
        <v>1</v>
      </c>
      <c r="AK5">
        <f>IF(Сырые!AK5=кл!AK$1,0,1)</f>
        <v>0</v>
      </c>
      <c r="AL5">
        <f>IF(Сырые!AL5=кл!AL$1,0,1)</f>
        <v>0</v>
      </c>
      <c r="AM5">
        <f>IF(Сырые!AM5=кл!AM$1,0,1)</f>
        <v>1</v>
      </c>
      <c r="AN5">
        <f>IF(Сырые!AN5=кл!AN$1,0,1)</f>
        <v>1</v>
      </c>
      <c r="AO5">
        <f>IF(Сырые!AO5=кл!AO$1,0,1)</f>
        <v>0</v>
      </c>
      <c r="AP5">
        <f>IF(Сырые!AP5=кл!AP$1,0,1)</f>
        <v>1</v>
      </c>
      <c r="AQ5">
        <f>IF(Сырые!AQ5=кл!AQ$1,0,1)</f>
        <v>1</v>
      </c>
      <c r="AR5">
        <f>IF(Сырые!AR5=кл!AR$1,0,1)</f>
        <v>1</v>
      </c>
      <c r="AS5">
        <f>IF(Сырые!AS5=кл!AS$1,0,1)</f>
        <v>1</v>
      </c>
      <c r="AT5">
        <f>IF(Сырые!AT5=кл!AT$1,0,1)</f>
        <v>0</v>
      </c>
      <c r="AU5">
        <f>IF(Сырые!AU5=кл!AU$1,0,1)</f>
        <v>1</v>
      </c>
      <c r="AV5">
        <f>IF(Сырые!AV5=кл!AV$1,0,1)</f>
        <v>1</v>
      </c>
      <c r="AW5">
        <f>IF(Сырые!AW5=кл!AW$1,0,1)</f>
        <v>1</v>
      </c>
      <c r="AX5">
        <f>IF(Сырые!AX5=кл!AX$1,0,1)</f>
        <v>1</v>
      </c>
      <c r="AY5">
        <f>IF(Сырые!AY5=кл!AY$1,0,1)</f>
        <v>0</v>
      </c>
      <c r="AZ5">
        <f>IF(Сырые!AZ5=кл!AZ$1,0,1)</f>
        <v>0</v>
      </c>
      <c r="BA5">
        <f>IF(Сырые!BA5=кл!BA$1,0,1)</f>
        <v>0</v>
      </c>
      <c r="BB5">
        <f>IF(Сырые!BB5=кл!BB$1,0,1)</f>
        <v>0</v>
      </c>
      <c r="BC5">
        <f>IF(Сырые!BC5=кл!BC$1,0,1)</f>
        <v>1</v>
      </c>
      <c r="BD5">
        <f>IF(Сырые!BD5=кл!BD$1,0,1)</f>
        <v>1</v>
      </c>
      <c r="BE5">
        <f>IF(Сырые!BE5=кл!BE$1,0,1)</f>
        <v>1</v>
      </c>
      <c r="BF5">
        <f>IF(Сырые!BF5=кл!BF$1,0,1)</f>
        <v>0</v>
      </c>
      <c r="BG5">
        <f>IF(Сырые!BG5=кл!BG$1,0,1)</f>
        <v>0</v>
      </c>
      <c r="BH5">
        <f>IF(Сырые!BH5=кл!BH$1,0,1)</f>
        <v>0</v>
      </c>
    </row>
    <row r="6" spans="1:60" ht="12.75">
      <c r="A6">
        <f>Сырые!A6</f>
        <v>4</v>
      </c>
      <c r="B6" t="str">
        <f>Сырые!B6</f>
        <v>Бакулина Анастасия</v>
      </c>
      <c r="C6">
        <f>IF(Сырые!C6=кл!C$1,0,1)</f>
        <v>0</v>
      </c>
      <c r="D6">
        <f>IF(Сырые!D6=кл!D$1,0,1)</f>
        <v>1</v>
      </c>
      <c r="E6">
        <f>IF(Сырые!E6=кл!E$1,0,1)</f>
        <v>0</v>
      </c>
      <c r="F6">
        <f>IF(Сырые!F6=кл!F$1,0,1)</f>
        <v>0</v>
      </c>
      <c r="G6">
        <f>IF(Сырые!G6=кл!G$1,0,1)</f>
        <v>1</v>
      </c>
      <c r="H6">
        <f>IF(Сырые!H6=кл!H$1,0,1)</f>
        <v>0</v>
      </c>
      <c r="I6">
        <f>IF(Сырые!I6=кл!I$1,0,1)</f>
        <v>1</v>
      </c>
      <c r="J6">
        <f>IF(Сырые!J6=кл!J$1,0,1)</f>
        <v>1</v>
      </c>
      <c r="K6">
        <f>IF(Сырые!K6=кл!K$1,0,1)</f>
        <v>1</v>
      </c>
      <c r="L6">
        <f>IF(Сырые!L6=кл!L$1,0,1)</f>
        <v>1</v>
      </c>
      <c r="M6">
        <f>IF(Сырые!M6=кл!M$1,0,1)</f>
        <v>0</v>
      </c>
      <c r="N6">
        <f>IF(Сырые!N6=кл!N$1,0,1)</f>
        <v>1</v>
      </c>
      <c r="O6">
        <f>IF(Сырые!O6=кл!O$1,0,1)</f>
        <v>1</v>
      </c>
      <c r="P6">
        <f>IF(Сырые!P6=кл!P$1,0,1)</f>
        <v>1</v>
      </c>
      <c r="Q6">
        <f>IF(Сырые!Q6=кл!Q$1,0,1)</f>
        <v>1</v>
      </c>
      <c r="R6">
        <f>IF(Сырые!R6=кл!R$1,0,1)</f>
        <v>0</v>
      </c>
      <c r="S6">
        <f>IF(Сырые!S6=кл!S$1,0,1)</f>
        <v>0</v>
      </c>
      <c r="T6">
        <f>IF(Сырые!T6=кл!T$1,0,1)</f>
        <v>1</v>
      </c>
      <c r="U6">
        <f>IF(Сырые!U6=кл!U$1,0,1)</f>
        <v>1</v>
      </c>
      <c r="V6">
        <f>IF(Сырые!V6=кл!V$1,0,1)</f>
        <v>1</v>
      </c>
      <c r="W6">
        <f>IF(Сырые!W6=кл!W$1,0,1)</f>
        <v>1</v>
      </c>
      <c r="X6">
        <f>IF(Сырые!X6=кл!X$1,0,1)</f>
        <v>0</v>
      </c>
      <c r="Y6">
        <f>IF(Сырые!Y6=кл!Y$1,0,1)</f>
        <v>0</v>
      </c>
      <c r="Z6">
        <f>IF(Сырые!Z6=кл!Z$1,0,1)</f>
        <v>0</v>
      </c>
      <c r="AA6">
        <f>IF(Сырые!AA6=кл!AA$1,0,1)</f>
        <v>0</v>
      </c>
      <c r="AB6">
        <f>IF(Сырые!AB6=кл!AB$1,0,1)</f>
        <v>0</v>
      </c>
      <c r="AC6">
        <f>IF(Сырые!AC6=кл!AC$1,0,1)</f>
        <v>1</v>
      </c>
      <c r="AD6">
        <f>IF(Сырые!AD6=кл!AD$1,0,1)</f>
        <v>0</v>
      </c>
      <c r="AE6">
        <f>IF(Сырые!AE6=кл!AE$1,0,1)</f>
        <v>1</v>
      </c>
      <c r="AF6">
        <f>IF(Сырые!AF6=кл!AF$1,0,1)</f>
        <v>1</v>
      </c>
      <c r="AG6">
        <f>IF(Сырые!AG6=кл!AG$1,0,1)</f>
        <v>1</v>
      </c>
      <c r="AH6">
        <f>IF(Сырые!AH6=кл!AH$1,0,1)</f>
        <v>1</v>
      </c>
      <c r="AI6">
        <f>IF(Сырые!AI6=кл!AI$1,0,1)</f>
        <v>1</v>
      </c>
      <c r="AJ6">
        <f>IF(Сырые!AJ6=кл!AJ$1,0,1)</f>
        <v>1</v>
      </c>
      <c r="AK6">
        <f>IF(Сырые!AK6=кл!AK$1,0,1)</f>
        <v>0</v>
      </c>
      <c r="AL6">
        <f>IF(Сырые!AL6=кл!AL$1,0,1)</f>
        <v>0</v>
      </c>
      <c r="AM6">
        <f>IF(Сырые!AM6=кл!AM$1,0,1)</f>
        <v>1</v>
      </c>
      <c r="AN6">
        <f>IF(Сырые!AN6=кл!AN$1,0,1)</f>
        <v>0</v>
      </c>
      <c r="AO6">
        <f>IF(Сырые!AO6=кл!AO$1,0,1)</f>
        <v>1</v>
      </c>
      <c r="AP6">
        <f>IF(Сырые!AP6=кл!AP$1,0,1)</f>
        <v>1</v>
      </c>
      <c r="AQ6">
        <f>IF(Сырые!AQ6=кл!AQ$1,0,1)</f>
        <v>0</v>
      </c>
      <c r="AR6">
        <f>IF(Сырые!AR6=кл!AR$1,0,1)</f>
        <v>1</v>
      </c>
      <c r="AS6">
        <f>IF(Сырые!AS6=кл!AS$1,0,1)</f>
        <v>1</v>
      </c>
      <c r="AT6">
        <f>IF(Сырые!AT6=кл!AT$1,0,1)</f>
        <v>0</v>
      </c>
      <c r="AU6">
        <f>IF(Сырые!AU6=кл!AU$1,0,1)</f>
        <v>1</v>
      </c>
      <c r="AV6">
        <f>IF(Сырые!AV6=кл!AV$1,0,1)</f>
        <v>1</v>
      </c>
      <c r="AW6">
        <f>IF(Сырые!AW6=кл!AW$1,0,1)</f>
        <v>1</v>
      </c>
      <c r="AX6">
        <f>IF(Сырые!AX6=кл!AX$1,0,1)</f>
        <v>1</v>
      </c>
      <c r="AY6">
        <f>IF(Сырые!AY6=кл!AY$1,0,1)</f>
        <v>1</v>
      </c>
      <c r="AZ6">
        <f>IF(Сырые!AZ6=кл!AZ$1,0,1)</f>
        <v>0</v>
      </c>
      <c r="BA6">
        <f>IF(Сырые!BA6=кл!BA$1,0,1)</f>
        <v>1</v>
      </c>
      <c r="BB6">
        <f>IF(Сырые!BB6=кл!BB$1,0,1)</f>
        <v>1</v>
      </c>
      <c r="BC6">
        <f>IF(Сырые!BC6=кл!BC$1,0,1)</f>
        <v>0</v>
      </c>
      <c r="BD6">
        <f>IF(Сырые!BD6=кл!BD$1,0,1)</f>
        <v>1</v>
      </c>
      <c r="BE6">
        <f>IF(Сырые!BE6=кл!BE$1,0,1)</f>
        <v>1</v>
      </c>
      <c r="BF6">
        <f>IF(Сырые!BF6=кл!BF$1,0,1)</f>
        <v>0</v>
      </c>
      <c r="BG6">
        <f>IF(Сырые!BG6=кл!BG$1,0,1)</f>
        <v>0</v>
      </c>
      <c r="BH6">
        <f>IF(Сырые!BH6=кл!BH$1,0,1)</f>
        <v>1</v>
      </c>
    </row>
    <row r="7" spans="1:60" ht="12.75">
      <c r="A7">
        <f>Сырые!A7</f>
        <v>5</v>
      </c>
      <c r="B7" t="str">
        <f>Сырые!B7</f>
        <v>Кононов Денис</v>
      </c>
      <c r="C7">
        <f>IF(Сырые!C7=кл!C$1,0,1)</f>
        <v>0</v>
      </c>
      <c r="D7">
        <f>IF(Сырые!D7=кл!D$1,0,1)</f>
        <v>1</v>
      </c>
      <c r="E7">
        <f>IF(Сырые!E7=кл!E$1,0,1)</f>
        <v>0</v>
      </c>
      <c r="F7">
        <f>IF(Сырые!F7=кл!F$1,0,1)</f>
        <v>0</v>
      </c>
      <c r="G7">
        <f>IF(Сырые!G7=кл!G$1,0,1)</f>
        <v>1</v>
      </c>
      <c r="H7">
        <f>IF(Сырые!H7=кл!H$1,0,1)</f>
        <v>0</v>
      </c>
      <c r="I7">
        <f>IF(Сырые!I7=кл!I$1,0,1)</f>
        <v>1</v>
      </c>
      <c r="J7">
        <f>IF(Сырые!J7=кл!J$1,0,1)</f>
        <v>1</v>
      </c>
      <c r="K7">
        <f>IF(Сырые!K7=кл!K$1,0,1)</f>
        <v>1</v>
      </c>
      <c r="L7">
        <f>IF(Сырые!L7=кл!L$1,0,1)</f>
        <v>0</v>
      </c>
      <c r="M7">
        <f>IF(Сырые!M7=кл!M$1,0,1)</f>
        <v>0</v>
      </c>
      <c r="N7">
        <f>IF(Сырые!N7=кл!N$1,0,1)</f>
        <v>1</v>
      </c>
      <c r="O7">
        <f>IF(Сырые!O7=кл!O$1,0,1)</f>
        <v>0</v>
      </c>
      <c r="P7">
        <f>IF(Сырые!P7=кл!P$1,0,1)</f>
        <v>1</v>
      </c>
      <c r="Q7">
        <f>IF(Сырые!Q7=кл!Q$1,0,1)</f>
        <v>0</v>
      </c>
      <c r="R7">
        <f>IF(Сырые!R7=кл!R$1,0,1)</f>
        <v>0</v>
      </c>
      <c r="S7">
        <f>IF(Сырые!S7=кл!S$1,0,1)</f>
        <v>0</v>
      </c>
      <c r="T7">
        <f>IF(Сырые!T7=кл!T$1,0,1)</f>
        <v>0</v>
      </c>
      <c r="U7">
        <f>IF(Сырые!U7=кл!U$1,0,1)</f>
        <v>1</v>
      </c>
      <c r="V7">
        <f>IF(Сырые!V7=кл!V$1,0,1)</f>
        <v>1</v>
      </c>
      <c r="W7">
        <f>IF(Сырые!W7=кл!W$1,0,1)</f>
        <v>0</v>
      </c>
      <c r="X7">
        <f>IF(Сырые!X7=кл!X$1,0,1)</f>
        <v>1</v>
      </c>
      <c r="Y7">
        <f>IF(Сырые!Y7=кл!Y$1,0,1)</f>
        <v>0</v>
      </c>
      <c r="Z7">
        <f>IF(Сырые!Z7=кл!Z$1,0,1)</f>
        <v>0</v>
      </c>
      <c r="AA7">
        <f>IF(Сырые!AA7=кл!AA$1,0,1)</f>
        <v>1</v>
      </c>
      <c r="AB7">
        <f>IF(Сырые!AB7=кл!AB$1,0,1)</f>
        <v>0</v>
      </c>
      <c r="AC7">
        <f>IF(Сырые!AC7=кл!AC$1,0,1)</f>
        <v>0</v>
      </c>
      <c r="AD7">
        <f>IF(Сырые!AD7=кл!AD$1,0,1)</f>
        <v>1</v>
      </c>
      <c r="AE7">
        <f>IF(Сырые!AE7=кл!AE$1,0,1)</f>
        <v>0</v>
      </c>
      <c r="AF7">
        <f>IF(Сырые!AF7=кл!AF$1,0,1)</f>
        <v>1</v>
      </c>
      <c r="AG7">
        <f>IF(Сырые!AG7=кл!AG$1,0,1)</f>
        <v>0</v>
      </c>
      <c r="AH7">
        <f>IF(Сырые!AH7=кл!AH$1,0,1)</f>
        <v>1</v>
      </c>
      <c r="AI7">
        <f>IF(Сырые!AI7=кл!AI$1,0,1)</f>
        <v>0</v>
      </c>
      <c r="AJ7">
        <f>IF(Сырые!AJ7=кл!AJ$1,0,1)</f>
        <v>0</v>
      </c>
      <c r="AK7">
        <f>IF(Сырые!AK7=кл!AK$1,0,1)</f>
        <v>1</v>
      </c>
      <c r="AL7">
        <f>IF(Сырые!AL7=кл!AL$1,0,1)</f>
        <v>0</v>
      </c>
      <c r="AM7">
        <f>IF(Сырые!AM7=кл!AM$1,0,1)</f>
        <v>0</v>
      </c>
      <c r="AN7">
        <f>IF(Сырые!AN7=кл!AN$1,0,1)</f>
        <v>1</v>
      </c>
      <c r="AO7">
        <f>IF(Сырые!AO7=кл!AO$1,0,1)</f>
        <v>0</v>
      </c>
      <c r="AP7">
        <f>IF(Сырые!AP7=кл!AP$1,0,1)</f>
        <v>0</v>
      </c>
      <c r="AQ7">
        <f>IF(Сырые!AQ7=кл!AQ$1,0,1)</f>
        <v>1</v>
      </c>
      <c r="AR7">
        <f>IF(Сырые!AR7=кл!AR$1,0,1)</f>
        <v>0</v>
      </c>
      <c r="AS7">
        <f>IF(Сырые!AS7=кл!AS$1,0,1)</f>
        <v>1</v>
      </c>
      <c r="AT7">
        <f>IF(Сырые!AT7=кл!AT$1,0,1)</f>
        <v>0</v>
      </c>
      <c r="AU7">
        <f>IF(Сырые!AU7=кл!AU$1,0,1)</f>
        <v>0</v>
      </c>
      <c r="AV7">
        <f>IF(Сырые!AV7=кл!AV$1,0,1)</f>
        <v>0</v>
      </c>
      <c r="AW7">
        <f>IF(Сырые!AW7=кл!AW$1,0,1)</f>
        <v>1</v>
      </c>
      <c r="AX7">
        <f>IF(Сырые!AX7=кл!AX$1,0,1)</f>
        <v>0</v>
      </c>
      <c r="AY7">
        <f>IF(Сырые!AY7=кл!AY$1,0,1)</f>
        <v>1</v>
      </c>
      <c r="AZ7">
        <f>IF(Сырые!AZ7=кл!AZ$1,0,1)</f>
        <v>1</v>
      </c>
      <c r="BA7">
        <f>IF(Сырые!BA7=кл!BA$1,0,1)</f>
        <v>0</v>
      </c>
      <c r="BB7">
        <f>IF(Сырые!BB7=кл!BB$1,0,1)</f>
        <v>1</v>
      </c>
      <c r="BC7">
        <f>IF(Сырые!BC7=кл!BC$1,0,1)</f>
        <v>0</v>
      </c>
      <c r="BD7">
        <f>IF(Сырые!BD7=кл!BD$1,0,1)</f>
        <v>0</v>
      </c>
      <c r="BE7">
        <f>IF(Сырые!BE7=кл!BE$1,0,1)</f>
        <v>0</v>
      </c>
      <c r="BF7">
        <f>IF(Сырые!BF7=кл!BF$1,0,1)</f>
        <v>1</v>
      </c>
      <c r="BG7">
        <f>IF(Сырые!BG7=кл!BG$1,0,1)</f>
        <v>0</v>
      </c>
      <c r="BH7">
        <f>IF(Сырые!BH7=кл!BH$1,0,1)</f>
        <v>0</v>
      </c>
    </row>
    <row r="8" spans="1:60" ht="12.75">
      <c r="A8">
        <f>Сырые!A8</f>
        <v>6</v>
      </c>
      <c r="B8" t="str">
        <f>Сырые!B8</f>
        <v>Кононова Светлана</v>
      </c>
      <c r="C8">
        <f>IF(Сырые!C8=кл!C$1,0,1)</f>
        <v>0</v>
      </c>
      <c r="D8">
        <f>IF(Сырые!D8=кл!D$1,0,1)</f>
        <v>0</v>
      </c>
      <c r="E8">
        <f>IF(Сырые!E8=кл!E$1,0,1)</f>
        <v>0</v>
      </c>
      <c r="F8">
        <f>IF(Сырые!F8=кл!F$1,0,1)</f>
        <v>0</v>
      </c>
      <c r="G8">
        <f>IF(Сырые!G8=кл!G$1,0,1)</f>
        <v>1</v>
      </c>
      <c r="H8">
        <f>IF(Сырые!H8=кл!H$1,0,1)</f>
        <v>0</v>
      </c>
      <c r="I8">
        <f>IF(Сырые!I8=кл!I$1,0,1)</f>
        <v>0</v>
      </c>
      <c r="J8">
        <f>IF(Сырые!J8=кл!J$1,0,1)</f>
        <v>1</v>
      </c>
      <c r="K8">
        <f>IF(Сырые!K8=кл!K$1,0,1)</f>
        <v>0</v>
      </c>
      <c r="L8">
        <f>IF(Сырые!L8=кл!L$1,0,1)</f>
        <v>0</v>
      </c>
      <c r="M8">
        <f>IF(Сырые!M8=кл!M$1,0,1)</f>
        <v>1</v>
      </c>
      <c r="N8">
        <f>IF(Сырые!N8=кл!N$1,0,1)</f>
        <v>1</v>
      </c>
      <c r="O8">
        <f>IF(Сырые!O8=кл!O$1,0,1)</f>
        <v>1</v>
      </c>
      <c r="P8">
        <f>IF(Сырые!P8=кл!P$1,0,1)</f>
        <v>0</v>
      </c>
      <c r="Q8">
        <f>IF(Сырые!Q8=кл!Q$1,0,1)</f>
        <v>0</v>
      </c>
      <c r="R8">
        <f>IF(Сырые!R8=кл!R$1,0,1)</f>
        <v>0</v>
      </c>
      <c r="S8">
        <f>IF(Сырые!S8=кл!S$1,0,1)</f>
        <v>0</v>
      </c>
      <c r="T8">
        <f>IF(Сырые!T8=кл!T$1,0,1)</f>
        <v>0</v>
      </c>
      <c r="U8">
        <f>IF(Сырые!U8=кл!U$1,0,1)</f>
        <v>0</v>
      </c>
      <c r="V8">
        <f>IF(Сырые!V8=кл!V$1,0,1)</f>
        <v>0</v>
      </c>
      <c r="W8">
        <f>IF(Сырые!W8=кл!W$1,0,1)</f>
        <v>1</v>
      </c>
      <c r="X8">
        <f>IF(Сырые!X8=кл!X$1,0,1)</f>
        <v>0</v>
      </c>
      <c r="Y8">
        <f>IF(Сырые!Y8=кл!Y$1,0,1)</f>
        <v>0</v>
      </c>
      <c r="Z8">
        <f>IF(Сырые!Z8=кл!Z$1,0,1)</f>
        <v>0</v>
      </c>
      <c r="AA8">
        <f>IF(Сырые!AA8=кл!AA$1,0,1)</f>
        <v>0</v>
      </c>
      <c r="AB8">
        <f>IF(Сырые!AB8=кл!AB$1,0,1)</f>
        <v>1</v>
      </c>
      <c r="AC8">
        <f>IF(Сырые!AC8=кл!AC$1,0,1)</f>
        <v>0</v>
      </c>
      <c r="AD8">
        <f>IF(Сырые!AD8=кл!AD$1,0,1)</f>
        <v>0</v>
      </c>
      <c r="AE8">
        <f>IF(Сырые!AE8=кл!AE$1,0,1)</f>
        <v>1</v>
      </c>
      <c r="AF8">
        <f>IF(Сырые!AF8=кл!AF$1,0,1)</f>
        <v>0</v>
      </c>
      <c r="AG8">
        <f>IF(Сырые!AG8=кл!AG$1,0,1)</f>
        <v>1</v>
      </c>
      <c r="AH8">
        <f>IF(Сырые!AH8=кл!AH$1,0,1)</f>
        <v>1</v>
      </c>
      <c r="AI8">
        <f>IF(Сырые!AI8=кл!AI$1,0,1)</f>
        <v>1</v>
      </c>
      <c r="AJ8">
        <f>IF(Сырые!AJ8=кл!AJ$1,0,1)</f>
        <v>0</v>
      </c>
      <c r="AK8">
        <f>IF(Сырые!AK8=кл!AK$1,0,1)</f>
        <v>0</v>
      </c>
      <c r="AL8">
        <f>IF(Сырые!AL8=кл!AL$1,0,1)</f>
        <v>0</v>
      </c>
      <c r="AM8">
        <f>IF(Сырые!AM8=кл!AM$1,0,1)</f>
        <v>1</v>
      </c>
      <c r="AN8">
        <f>IF(Сырые!AN8=кл!AN$1,0,1)</f>
        <v>0</v>
      </c>
      <c r="AO8">
        <f>IF(Сырые!AO8=кл!AO$1,0,1)</f>
        <v>0</v>
      </c>
      <c r="AP8">
        <f>IF(Сырые!AP8=кл!AP$1,0,1)</f>
        <v>1</v>
      </c>
      <c r="AQ8">
        <f>IF(Сырые!AQ8=кл!AQ$1,0,1)</f>
        <v>1</v>
      </c>
      <c r="AR8">
        <f>IF(Сырые!AR8=кл!AR$1,0,1)</f>
        <v>1</v>
      </c>
      <c r="AS8">
        <f>IF(Сырые!AS8=кл!AS$1,0,1)</f>
        <v>0</v>
      </c>
      <c r="AT8">
        <f>IF(Сырые!AT8=кл!AT$1,0,1)</f>
        <v>0</v>
      </c>
      <c r="AU8">
        <f>IF(Сырые!AU8=кл!AU$1,0,1)</f>
        <v>1</v>
      </c>
      <c r="AV8">
        <f>IF(Сырые!AV8=кл!AV$1,0,1)</f>
        <v>0</v>
      </c>
      <c r="AW8">
        <f>IF(Сырые!AW8=кл!AW$1,0,1)</f>
        <v>1</v>
      </c>
      <c r="AX8">
        <f>IF(Сырые!AX8=кл!AX$1,0,1)</f>
        <v>1</v>
      </c>
      <c r="AY8">
        <f>IF(Сырые!AY8=кл!AY$1,0,1)</f>
        <v>0</v>
      </c>
      <c r="AZ8">
        <f>IF(Сырые!AZ8=кл!AZ$1,0,1)</f>
        <v>0</v>
      </c>
      <c r="BA8">
        <f>IF(Сырые!BA8=кл!BA$1,0,1)</f>
        <v>0</v>
      </c>
      <c r="BB8">
        <f>IF(Сырые!BB8=кл!BB$1,0,1)</f>
        <v>0</v>
      </c>
      <c r="BC8">
        <f>IF(Сырые!BC8=кл!BC$1,0,1)</f>
        <v>0</v>
      </c>
      <c r="BD8">
        <f>IF(Сырые!BD8=кл!BD$1,0,1)</f>
        <v>0</v>
      </c>
      <c r="BE8">
        <f>IF(Сырые!BE8=кл!BE$1,0,1)</f>
        <v>0</v>
      </c>
      <c r="BF8">
        <f>IF(Сырые!BF8=кл!BF$1,0,1)</f>
        <v>0</v>
      </c>
      <c r="BG8">
        <f>IF(Сырые!BG8=кл!BG$1,0,1)</f>
        <v>1</v>
      </c>
      <c r="BH8">
        <f>IF(Сырые!BH8=кл!BH$1,0,1)</f>
        <v>0</v>
      </c>
    </row>
    <row r="9" spans="1:60" ht="12.75">
      <c r="A9">
        <f>Сырые!A9</f>
        <v>7</v>
      </c>
      <c r="B9" t="str">
        <f>Сырые!B9</f>
        <v>Лузянина Ирина</v>
      </c>
      <c r="C9">
        <f>IF(Сырые!C9=кл!C$1,0,1)</f>
        <v>1</v>
      </c>
      <c r="D9">
        <f>IF(Сырые!D9=кл!D$1,0,1)</f>
        <v>1</v>
      </c>
      <c r="E9">
        <f>IF(Сырые!E9=кл!E$1,0,1)</f>
        <v>1</v>
      </c>
      <c r="F9">
        <f>IF(Сырые!F9=кл!F$1,0,1)</f>
        <v>1</v>
      </c>
      <c r="G9">
        <f>IF(Сырые!G9=кл!G$1,0,1)</f>
        <v>1</v>
      </c>
      <c r="H9">
        <f>IF(Сырые!H9=кл!H$1,0,1)</f>
        <v>1</v>
      </c>
      <c r="I9">
        <f>IF(Сырые!I9=кл!I$1,0,1)</f>
        <v>1</v>
      </c>
      <c r="J9">
        <f>IF(Сырые!J9=кл!J$1,0,1)</f>
        <v>1</v>
      </c>
      <c r="K9">
        <f>IF(Сырые!K9=кл!K$1,0,1)</f>
        <v>0</v>
      </c>
      <c r="L9">
        <f>IF(Сырые!L9=кл!L$1,0,1)</f>
        <v>0</v>
      </c>
      <c r="M9">
        <f>IF(Сырые!M9=кл!M$1,0,1)</f>
        <v>0</v>
      </c>
      <c r="N9">
        <f>IF(Сырые!N9=кл!N$1,0,1)</f>
        <v>1</v>
      </c>
      <c r="O9">
        <f>IF(Сырые!O9=кл!O$1,0,1)</f>
        <v>1</v>
      </c>
      <c r="P9">
        <f>IF(Сырые!P9=кл!P$1,0,1)</f>
        <v>0</v>
      </c>
      <c r="Q9">
        <f>IF(Сырые!Q9=кл!Q$1,0,1)</f>
        <v>1</v>
      </c>
      <c r="R9">
        <f>IF(Сырые!R9=кл!R$1,0,1)</f>
        <v>0</v>
      </c>
      <c r="S9">
        <f>IF(Сырые!S9=кл!S$1,0,1)</f>
        <v>1</v>
      </c>
      <c r="T9">
        <f>IF(Сырые!T9=кл!T$1,0,1)</f>
        <v>1</v>
      </c>
      <c r="U9">
        <f>IF(Сырые!U9=кл!U$1,0,1)</f>
        <v>0</v>
      </c>
      <c r="V9">
        <f>IF(Сырые!V9=кл!V$1,0,1)</f>
        <v>1</v>
      </c>
      <c r="W9">
        <f>IF(Сырые!W9=кл!W$1,0,1)</f>
        <v>1</v>
      </c>
      <c r="X9">
        <f>IF(Сырые!X9=кл!X$1,0,1)</f>
        <v>1</v>
      </c>
      <c r="Y9">
        <f>IF(Сырые!Y9=кл!Y$1,0,1)</f>
        <v>1</v>
      </c>
      <c r="Z9">
        <f>IF(Сырые!Z9=кл!Z$1,0,1)</f>
        <v>0</v>
      </c>
      <c r="AA9">
        <f>IF(Сырые!AA9=кл!AA$1,0,1)</f>
        <v>0</v>
      </c>
      <c r="AB9">
        <f>IF(Сырые!AB9=кл!AB$1,0,1)</f>
        <v>1</v>
      </c>
      <c r="AC9">
        <f>IF(Сырые!AC9=кл!AC$1,0,1)</f>
        <v>1</v>
      </c>
      <c r="AD9">
        <f>IF(Сырые!AD9=кл!AD$1,0,1)</f>
        <v>1</v>
      </c>
      <c r="AE9">
        <f>IF(Сырые!AE9=кл!AE$1,0,1)</f>
        <v>1</v>
      </c>
      <c r="AF9">
        <f>IF(Сырые!AF9=кл!AF$1,0,1)</f>
        <v>0</v>
      </c>
      <c r="AG9">
        <f>IF(Сырые!AG9=кл!AG$1,0,1)</f>
        <v>1</v>
      </c>
      <c r="AH9">
        <f>IF(Сырые!AH9=кл!AH$1,0,1)</f>
        <v>1</v>
      </c>
      <c r="AI9">
        <f>IF(Сырые!AI9=кл!AI$1,0,1)</f>
        <v>0</v>
      </c>
      <c r="AJ9">
        <f>IF(Сырые!AJ9=кл!AJ$1,0,1)</f>
        <v>1</v>
      </c>
      <c r="AK9">
        <f>IF(Сырые!AK9=кл!AK$1,0,1)</f>
        <v>0</v>
      </c>
      <c r="AL9">
        <f>IF(Сырые!AL9=кл!AL$1,0,1)</f>
        <v>0</v>
      </c>
      <c r="AM9">
        <f>IF(Сырые!AM9=кл!AM$1,0,1)</f>
        <v>1</v>
      </c>
      <c r="AN9">
        <f>IF(Сырые!AN9=кл!AN$1,0,1)</f>
        <v>0</v>
      </c>
      <c r="AO9">
        <f>IF(Сырые!AO9=кл!AO$1,0,1)</f>
        <v>1</v>
      </c>
      <c r="AP9">
        <f>IF(Сырые!AP9=кл!AP$1,0,1)</f>
        <v>1</v>
      </c>
      <c r="AQ9">
        <f>IF(Сырые!AQ9=кл!AQ$1,0,1)</f>
        <v>0</v>
      </c>
      <c r="AR9">
        <f>IF(Сырые!AR9=кл!AR$1,0,1)</f>
        <v>0</v>
      </c>
      <c r="AS9">
        <f>IF(Сырые!AS9=кл!AS$1,0,1)</f>
        <v>0</v>
      </c>
      <c r="AT9">
        <f>IF(Сырые!AT9=кл!AT$1,0,1)</f>
        <v>0</v>
      </c>
      <c r="AU9">
        <f>IF(Сырые!AU9=кл!AU$1,0,1)</f>
        <v>1</v>
      </c>
      <c r="AV9">
        <f>IF(Сырые!AV9=кл!AV$1,0,1)</f>
        <v>0</v>
      </c>
      <c r="AW9">
        <f>IF(Сырые!AW9=кл!AW$1,0,1)</f>
        <v>1</v>
      </c>
      <c r="AX9">
        <f>IF(Сырые!AX9=кл!AX$1,0,1)</f>
        <v>1</v>
      </c>
      <c r="AY9">
        <f>IF(Сырые!AY9=кл!AY$1,0,1)</f>
        <v>1</v>
      </c>
      <c r="AZ9">
        <f>IF(Сырые!AZ9=кл!AZ$1,0,1)</f>
        <v>0</v>
      </c>
      <c r="BA9">
        <f>IF(Сырые!BA9=кл!BA$1,0,1)</f>
        <v>1</v>
      </c>
      <c r="BB9">
        <f>IF(Сырые!BB9=кл!BB$1,0,1)</f>
        <v>1</v>
      </c>
      <c r="BC9">
        <f>IF(Сырые!BC9=кл!BC$1,0,1)</f>
        <v>1</v>
      </c>
      <c r="BD9">
        <f>IF(Сырые!BD9=кл!BD$1,0,1)</f>
        <v>1</v>
      </c>
      <c r="BE9">
        <f>IF(Сырые!BE9=кл!BE$1,0,1)</f>
        <v>1</v>
      </c>
      <c r="BF9">
        <f>IF(Сырые!BF9=кл!BF$1,0,1)</f>
        <v>0</v>
      </c>
      <c r="BG9">
        <f>IF(Сырые!BG9=кл!BG$1,0,1)</f>
        <v>1</v>
      </c>
      <c r="BH9">
        <f>IF(Сырые!BH9=кл!BH$1,0,1)</f>
        <v>0</v>
      </c>
    </row>
    <row r="10" spans="1:60" ht="12.75">
      <c r="A10">
        <f>Сырые!A10</f>
        <v>8</v>
      </c>
      <c r="B10" t="str">
        <f>Сырые!B10</f>
        <v>Опарин Максим</v>
      </c>
      <c r="C10">
        <f>IF(Сырые!C10=кл!C$1,0,1)</f>
        <v>0</v>
      </c>
      <c r="D10">
        <f>IF(Сырые!D10=кл!D$1,0,1)</f>
        <v>1</v>
      </c>
      <c r="E10">
        <f>IF(Сырые!E10=кл!E$1,0,1)</f>
        <v>0</v>
      </c>
      <c r="F10">
        <f>IF(Сырые!F10=кл!F$1,0,1)</f>
        <v>0</v>
      </c>
      <c r="G10">
        <f>IF(Сырые!G10=кл!G$1,0,1)</f>
        <v>0</v>
      </c>
      <c r="H10">
        <f>IF(Сырые!H10=кл!H$1,0,1)</f>
        <v>1</v>
      </c>
      <c r="I10">
        <f>IF(Сырые!I10=кл!I$1,0,1)</f>
        <v>1</v>
      </c>
      <c r="J10">
        <f>IF(Сырые!J10=кл!J$1,0,1)</f>
        <v>1</v>
      </c>
      <c r="K10">
        <f>IF(Сырые!K10=кл!K$1,0,1)</f>
        <v>0</v>
      </c>
      <c r="L10">
        <f>IF(Сырые!L10=кл!L$1,0,1)</f>
        <v>0</v>
      </c>
      <c r="M10">
        <f>IF(Сырые!M10=кл!M$1,0,1)</f>
        <v>1</v>
      </c>
      <c r="N10">
        <f>IF(Сырые!N10=кл!N$1,0,1)</f>
        <v>1</v>
      </c>
      <c r="O10">
        <f>IF(Сырые!O10=кл!O$1,0,1)</f>
        <v>0</v>
      </c>
      <c r="P10">
        <f>IF(Сырые!P10=кл!P$1,0,1)</f>
        <v>1</v>
      </c>
      <c r="Q10">
        <f>IF(Сырые!Q10=кл!Q$1,0,1)</f>
        <v>1</v>
      </c>
      <c r="R10">
        <f>IF(Сырые!R10=кл!R$1,0,1)</f>
        <v>1</v>
      </c>
      <c r="S10">
        <f>IF(Сырые!S10=кл!S$1,0,1)</f>
        <v>1</v>
      </c>
      <c r="T10">
        <f>IF(Сырые!T10=кл!T$1,0,1)</f>
        <v>0</v>
      </c>
      <c r="U10">
        <f>IF(Сырые!U10=кл!U$1,0,1)</f>
        <v>0</v>
      </c>
      <c r="V10">
        <f>IF(Сырые!V10=кл!V$1,0,1)</f>
        <v>0</v>
      </c>
      <c r="W10">
        <f>IF(Сырые!W10=кл!W$1,0,1)</f>
        <v>1</v>
      </c>
      <c r="X10">
        <f>IF(Сырые!X10=кл!X$1,0,1)</f>
        <v>0</v>
      </c>
      <c r="Y10">
        <f>IF(Сырые!Y10=кл!Y$1,0,1)</f>
        <v>0</v>
      </c>
      <c r="Z10">
        <f>IF(Сырые!Z10=кл!Z$1,0,1)</f>
        <v>0</v>
      </c>
      <c r="AA10">
        <f>IF(Сырые!AA10=кл!AA$1,0,1)</f>
        <v>1</v>
      </c>
      <c r="AB10">
        <f>IF(Сырые!AB10=кл!AB$1,0,1)</f>
        <v>1</v>
      </c>
      <c r="AC10">
        <f>IF(Сырые!AC10=кл!AC$1,0,1)</f>
        <v>1</v>
      </c>
      <c r="AD10">
        <f>IF(Сырые!AD10=кл!AD$1,0,1)</f>
        <v>1</v>
      </c>
      <c r="AE10">
        <f>IF(Сырые!AE10=кл!AE$1,0,1)</f>
        <v>0</v>
      </c>
      <c r="AF10">
        <f>IF(Сырые!AF10=кл!AF$1,0,1)</f>
        <v>0</v>
      </c>
      <c r="AG10">
        <f>IF(Сырые!AG10=кл!AG$1,0,1)</f>
        <v>0</v>
      </c>
      <c r="AH10">
        <f>IF(Сырые!AH10=кл!AH$1,0,1)</f>
        <v>0</v>
      </c>
      <c r="AI10">
        <f>IF(Сырые!AI10=кл!AI$1,0,1)</f>
        <v>0</v>
      </c>
      <c r="AJ10">
        <f>IF(Сырые!AJ10=кл!AJ$1,0,1)</f>
        <v>1</v>
      </c>
      <c r="AK10">
        <f>IF(Сырые!AK10=кл!AK$1,0,1)</f>
        <v>0</v>
      </c>
      <c r="AL10">
        <f>IF(Сырые!AL10=кл!AL$1,0,1)</f>
        <v>1</v>
      </c>
      <c r="AM10">
        <f>IF(Сырые!AM10=кл!AM$1,0,1)</f>
        <v>1</v>
      </c>
      <c r="AN10">
        <f>IF(Сырые!AN10=кл!AN$1,0,1)</f>
        <v>0</v>
      </c>
      <c r="AO10">
        <f>IF(Сырые!AO10=кл!AO$1,0,1)</f>
        <v>1</v>
      </c>
      <c r="AP10">
        <f>IF(Сырые!AP10=кл!AP$1,0,1)</f>
        <v>1</v>
      </c>
      <c r="AQ10">
        <f>IF(Сырые!AQ10=кл!AQ$1,0,1)</f>
        <v>0</v>
      </c>
      <c r="AR10">
        <f>IF(Сырые!AR10=кл!AR$1,0,1)</f>
        <v>0</v>
      </c>
      <c r="AS10">
        <f>IF(Сырые!AS10=кл!AS$1,0,1)</f>
        <v>0</v>
      </c>
      <c r="AT10">
        <f>IF(Сырые!AT10=кл!AT$1,0,1)</f>
        <v>1</v>
      </c>
      <c r="AU10">
        <f>IF(Сырые!AU10=кл!AU$1,0,1)</f>
        <v>0</v>
      </c>
      <c r="AV10">
        <f>IF(Сырые!AV10=кл!AV$1,0,1)</f>
        <v>0</v>
      </c>
      <c r="AW10">
        <f>IF(Сырые!AW10=кл!AW$1,0,1)</f>
        <v>1</v>
      </c>
      <c r="AX10">
        <f>IF(Сырые!AX10=кл!AX$1,0,1)</f>
        <v>1</v>
      </c>
      <c r="AY10">
        <f>IF(Сырые!AY10=кл!AY$1,0,1)</f>
        <v>0</v>
      </c>
      <c r="AZ10">
        <f>IF(Сырые!AZ10=кл!AZ$1,0,1)</f>
        <v>1</v>
      </c>
      <c r="BA10">
        <f>IF(Сырые!BA10=кл!BA$1,0,1)</f>
        <v>0</v>
      </c>
      <c r="BB10">
        <f>IF(Сырые!BB10=кл!BB$1,0,1)</f>
        <v>1</v>
      </c>
      <c r="BC10">
        <f>IF(Сырые!BC10=кл!BC$1,0,1)</f>
        <v>1</v>
      </c>
      <c r="BD10">
        <f>IF(Сырые!BD10=кл!BD$1,0,1)</f>
        <v>0</v>
      </c>
      <c r="BE10">
        <f>IF(Сырые!BE10=кл!BE$1,0,1)</f>
        <v>0</v>
      </c>
      <c r="BF10">
        <f>IF(Сырые!BF10=кл!BF$1,0,1)</f>
        <v>0</v>
      </c>
      <c r="BG10">
        <f>IF(Сырые!BG10=кл!BG$1,0,1)</f>
        <v>0</v>
      </c>
      <c r="BH10">
        <f>IF(Сырые!BH10=кл!BH$1,0,1)</f>
        <v>0</v>
      </c>
    </row>
    <row r="11" spans="1:60" ht="12.75">
      <c r="A11">
        <f>Сырые!A11</f>
        <v>9</v>
      </c>
      <c r="B11" t="str">
        <f>Сырые!B11</f>
        <v>Осиповых Диана</v>
      </c>
      <c r="C11">
        <f>IF(Сырые!C11=кл!C$1,0,1)</f>
        <v>1</v>
      </c>
      <c r="D11">
        <f>IF(Сырые!D11=кл!D$1,0,1)</f>
        <v>1</v>
      </c>
      <c r="E11">
        <f>IF(Сырые!E11=кл!E$1,0,1)</f>
        <v>0</v>
      </c>
      <c r="F11">
        <f>IF(Сырые!F11=кл!F$1,0,1)</f>
        <v>1</v>
      </c>
      <c r="G11">
        <f>IF(Сырые!G11=кл!G$1,0,1)</f>
        <v>1</v>
      </c>
      <c r="H11">
        <f>IF(Сырые!H11=кл!H$1,0,1)</f>
        <v>1</v>
      </c>
      <c r="I11">
        <f>IF(Сырые!I11=кл!I$1,0,1)</f>
        <v>1</v>
      </c>
      <c r="J11">
        <f>IF(Сырые!J11=кл!J$1,0,1)</f>
        <v>1</v>
      </c>
      <c r="K11">
        <f>IF(Сырые!K11=кл!K$1,0,1)</f>
        <v>1</v>
      </c>
      <c r="L11">
        <f>IF(Сырые!L11=кл!L$1,0,1)</f>
        <v>1</v>
      </c>
      <c r="M11">
        <f>IF(Сырые!M11=кл!M$1,0,1)</f>
        <v>0</v>
      </c>
      <c r="N11">
        <f>IF(Сырые!N11=кл!N$1,0,1)</f>
        <v>1</v>
      </c>
      <c r="O11">
        <f>IF(Сырые!O11=кл!O$1,0,1)</f>
        <v>1</v>
      </c>
      <c r="P11">
        <f>IF(Сырые!P11=кл!P$1,0,1)</f>
        <v>1</v>
      </c>
      <c r="Q11">
        <f>IF(Сырые!Q11=кл!Q$1,0,1)</f>
        <v>1</v>
      </c>
      <c r="R11">
        <f>IF(Сырые!R11=кл!R$1,0,1)</f>
        <v>1</v>
      </c>
      <c r="S11">
        <f>IF(Сырые!S11=кл!S$1,0,1)</f>
        <v>1</v>
      </c>
      <c r="T11">
        <f>IF(Сырые!T11=кл!T$1,0,1)</f>
        <v>1</v>
      </c>
      <c r="U11">
        <f>IF(Сырые!U11=кл!U$1,0,1)</f>
        <v>1</v>
      </c>
      <c r="V11">
        <f>IF(Сырые!V11=кл!V$1,0,1)</f>
        <v>1</v>
      </c>
      <c r="W11">
        <f>IF(Сырые!W11=кл!W$1,0,1)</f>
        <v>1</v>
      </c>
      <c r="X11">
        <f>IF(Сырые!X11=кл!X$1,0,1)</f>
        <v>0</v>
      </c>
      <c r="Y11">
        <f>IF(Сырые!Y11=кл!Y$1,0,1)</f>
        <v>1</v>
      </c>
      <c r="Z11">
        <f>IF(Сырые!Z11=кл!Z$1,0,1)</f>
        <v>0</v>
      </c>
      <c r="AA11">
        <f>IF(Сырые!AA11=кл!AA$1,0,1)</f>
        <v>0</v>
      </c>
      <c r="AB11">
        <f>IF(Сырые!AB11=кл!AB$1,0,1)</f>
        <v>1</v>
      </c>
      <c r="AC11">
        <f>IF(Сырые!AC11=кл!AC$1,0,1)</f>
        <v>1</v>
      </c>
      <c r="AD11">
        <f>IF(Сырые!AD11=кл!AD$1,0,1)</f>
        <v>1</v>
      </c>
      <c r="AE11">
        <f>IF(Сырые!AE11=кл!AE$1,0,1)</f>
        <v>1</v>
      </c>
      <c r="AF11">
        <f>IF(Сырые!AF11=кл!AF$1,0,1)</f>
        <v>0</v>
      </c>
      <c r="AG11">
        <f>IF(Сырые!AG11=кл!AG$1,0,1)</f>
        <v>1</v>
      </c>
      <c r="AH11">
        <f>IF(Сырые!AH11=кл!AH$1,0,1)</f>
        <v>1</v>
      </c>
      <c r="AI11">
        <f>IF(Сырые!AI11=кл!AI$1,0,1)</f>
        <v>0</v>
      </c>
      <c r="AJ11">
        <f>IF(Сырые!AJ11=кл!AJ$1,0,1)</f>
        <v>1</v>
      </c>
      <c r="AK11">
        <f>IF(Сырые!AK11=кл!AK$1,0,1)</f>
        <v>0</v>
      </c>
      <c r="AL11">
        <f>IF(Сырые!AL11=кл!AL$1,0,1)</f>
        <v>0</v>
      </c>
      <c r="AM11">
        <f>IF(Сырые!AM11=кл!AM$1,0,1)</f>
        <v>1</v>
      </c>
      <c r="AN11">
        <f>IF(Сырые!AN11=кл!AN$1,0,1)</f>
        <v>0</v>
      </c>
      <c r="AO11">
        <f>IF(Сырые!AO11=кл!AO$1,0,1)</f>
        <v>0</v>
      </c>
      <c r="AP11">
        <f>IF(Сырые!AP11=кл!AP$1,0,1)</f>
        <v>1</v>
      </c>
      <c r="AQ11">
        <f>IF(Сырые!AQ11=кл!AQ$1,0,1)</f>
        <v>0</v>
      </c>
      <c r="AR11">
        <f>IF(Сырые!AR11=кл!AR$1,0,1)</f>
        <v>1</v>
      </c>
      <c r="AS11">
        <f>IF(Сырые!AS11=кл!AS$1,0,1)</f>
        <v>0</v>
      </c>
      <c r="AT11">
        <f>IF(Сырые!AT11=кл!AT$1,0,1)</f>
        <v>1</v>
      </c>
      <c r="AU11">
        <f>IF(Сырые!AU11=кл!AU$1,0,1)</f>
        <v>1</v>
      </c>
      <c r="AV11">
        <f>IF(Сырые!AV11=кл!AV$1,0,1)</f>
        <v>1</v>
      </c>
      <c r="AW11">
        <f>IF(Сырые!AW11=кл!AW$1,0,1)</f>
        <v>1</v>
      </c>
      <c r="AX11">
        <f>IF(Сырые!AX11=кл!AX$1,0,1)</f>
        <v>1</v>
      </c>
      <c r="AY11">
        <f>IF(Сырые!AY11=кл!AY$1,0,1)</f>
        <v>1</v>
      </c>
      <c r="AZ11">
        <f>IF(Сырые!AZ11=кл!AZ$1,0,1)</f>
        <v>1</v>
      </c>
      <c r="BA11">
        <f>IF(Сырые!BA11=кл!BA$1,0,1)</f>
        <v>1</v>
      </c>
      <c r="BB11">
        <f>IF(Сырые!BB11=кл!BB$1,0,1)</f>
        <v>1</v>
      </c>
      <c r="BC11">
        <f>IF(Сырые!BC11=кл!BC$1,0,1)</f>
        <v>1</v>
      </c>
      <c r="BD11">
        <f>IF(Сырые!BD11=кл!BD$1,0,1)</f>
        <v>1</v>
      </c>
      <c r="BE11">
        <f>IF(Сырые!BE11=кл!BE$1,0,1)</f>
        <v>1</v>
      </c>
      <c r="BF11">
        <f>IF(Сырые!BF11=кл!BF$1,0,1)</f>
        <v>1</v>
      </c>
      <c r="BG11">
        <f>IF(Сырые!BG11=кл!BG$1,0,1)</f>
        <v>1</v>
      </c>
      <c r="BH11">
        <f>IF(Сырые!BH11=кл!BH$1,0,1)</f>
        <v>1</v>
      </c>
    </row>
    <row r="12" spans="1:60" ht="12.75">
      <c r="A12">
        <f>Сырые!A12</f>
        <v>10</v>
      </c>
      <c r="B12" t="str">
        <f>Сырые!B12</f>
        <v>Попыванова Екатерина</v>
      </c>
      <c r="C12">
        <f>IF(Сырые!C12=кл!C$1,0,1)</f>
        <v>0</v>
      </c>
      <c r="D12">
        <f>IF(Сырые!D12=кл!D$1,0,1)</f>
        <v>1</v>
      </c>
      <c r="E12">
        <f>IF(Сырые!E12=кл!E$1,0,1)</f>
        <v>1</v>
      </c>
      <c r="F12">
        <f>IF(Сырые!F12=кл!F$1,0,1)</f>
        <v>1</v>
      </c>
      <c r="G12">
        <f>IF(Сырые!G12=кл!G$1,0,1)</f>
        <v>1</v>
      </c>
      <c r="H12">
        <f>IF(Сырые!H12=кл!H$1,0,1)</f>
        <v>1</v>
      </c>
      <c r="I12">
        <f>IF(Сырые!I12=кл!I$1,0,1)</f>
        <v>0</v>
      </c>
      <c r="J12">
        <f>IF(Сырые!J12=кл!J$1,0,1)</f>
        <v>1</v>
      </c>
      <c r="K12">
        <f>IF(Сырые!K12=кл!K$1,0,1)</f>
        <v>0</v>
      </c>
      <c r="L12">
        <f>IF(Сырые!L12=кл!L$1,0,1)</f>
        <v>1</v>
      </c>
      <c r="M12">
        <f>IF(Сырые!M12=кл!M$1,0,1)</f>
        <v>0</v>
      </c>
      <c r="N12">
        <f>IF(Сырые!N12=кл!N$1,0,1)</f>
        <v>0</v>
      </c>
      <c r="O12">
        <f>IF(Сырые!O12=кл!O$1,0,1)</f>
        <v>0</v>
      </c>
      <c r="P12">
        <f>IF(Сырые!P12=кл!P$1,0,1)</f>
        <v>0</v>
      </c>
      <c r="Q12">
        <f>IF(Сырые!Q12=кл!Q$1,0,1)</f>
        <v>1</v>
      </c>
      <c r="R12">
        <f>IF(Сырые!R12=кл!R$1,0,1)</f>
        <v>0</v>
      </c>
      <c r="S12">
        <f>IF(Сырые!S12=кл!S$1,0,1)</f>
        <v>1</v>
      </c>
      <c r="T12">
        <f>IF(Сырые!T12=кл!T$1,0,1)</f>
        <v>0</v>
      </c>
      <c r="U12">
        <f>IF(Сырые!U12=кл!U$1,0,1)</f>
        <v>1</v>
      </c>
      <c r="V12">
        <f>IF(Сырые!V12=кл!V$1,0,1)</f>
        <v>1</v>
      </c>
      <c r="W12">
        <f>IF(Сырые!W12=кл!W$1,0,1)</f>
        <v>1</v>
      </c>
      <c r="X12">
        <f>IF(Сырые!X12=кл!X$1,0,1)</f>
        <v>0</v>
      </c>
      <c r="Y12">
        <f>IF(Сырые!Y12=кл!Y$1,0,1)</f>
        <v>1</v>
      </c>
      <c r="Z12">
        <f>IF(Сырые!Z12=кл!Z$1,0,1)</f>
        <v>0</v>
      </c>
      <c r="AA12">
        <f>IF(Сырые!AA12=кл!AA$1,0,1)</f>
        <v>0</v>
      </c>
      <c r="AB12">
        <f>IF(Сырые!AB12=кл!AB$1,0,1)</f>
        <v>1</v>
      </c>
      <c r="AC12">
        <f>IF(Сырые!AC12=кл!AC$1,0,1)</f>
        <v>0</v>
      </c>
      <c r="AD12">
        <f>IF(Сырые!AD12=кл!AD$1,0,1)</f>
        <v>1</v>
      </c>
      <c r="AE12">
        <f>IF(Сырые!AE12=кл!AE$1,0,1)</f>
        <v>0</v>
      </c>
      <c r="AF12">
        <f>IF(Сырые!AF12=кл!AF$1,0,1)</f>
        <v>0</v>
      </c>
      <c r="AG12">
        <f>IF(Сырые!AG12=кл!AG$1,0,1)</f>
        <v>0</v>
      </c>
      <c r="AH12">
        <f>IF(Сырые!AH12=кл!AH$1,0,1)</f>
        <v>1</v>
      </c>
      <c r="AI12">
        <f>IF(Сырые!AI12=кл!AI$1,0,1)</f>
        <v>1</v>
      </c>
      <c r="AJ12">
        <f>IF(Сырые!AJ12=кл!AJ$1,0,1)</f>
        <v>0</v>
      </c>
      <c r="AK12">
        <f>IF(Сырые!AK12=кл!AK$1,0,1)</f>
        <v>0</v>
      </c>
      <c r="AL12">
        <f>IF(Сырые!AL12=кл!AL$1,0,1)</f>
        <v>0</v>
      </c>
      <c r="AM12">
        <f>IF(Сырые!AM12=кл!AM$1,0,1)</f>
        <v>1</v>
      </c>
      <c r="AN12">
        <f>IF(Сырые!AN12=кл!AN$1,0,1)</f>
        <v>0</v>
      </c>
      <c r="AO12">
        <f>IF(Сырые!AO12=кл!AO$1,0,1)</f>
        <v>0</v>
      </c>
      <c r="AP12">
        <f>IF(Сырые!AP12=кл!AP$1,0,1)</f>
        <v>1</v>
      </c>
      <c r="AQ12">
        <f>IF(Сырые!AQ12=кл!AQ$1,0,1)</f>
        <v>0</v>
      </c>
      <c r="AR12">
        <f>IF(Сырые!AR12=кл!AR$1,0,1)</f>
        <v>1</v>
      </c>
      <c r="AS12">
        <f>IF(Сырые!AS12=кл!AS$1,0,1)</f>
        <v>0</v>
      </c>
      <c r="AT12">
        <f>IF(Сырые!AT12=кл!AT$1,0,1)</f>
        <v>0</v>
      </c>
      <c r="AU12">
        <f>IF(Сырые!AU12=кл!AU$1,0,1)</f>
        <v>1</v>
      </c>
      <c r="AV12">
        <f>IF(Сырые!AV12=кл!AV$1,0,1)</f>
        <v>1</v>
      </c>
      <c r="AW12">
        <f>IF(Сырые!AW12=кл!AW$1,0,1)</f>
        <v>1</v>
      </c>
      <c r="AX12">
        <f>IF(Сырые!AX12=кл!AX$1,0,1)</f>
        <v>1</v>
      </c>
      <c r="AY12">
        <f>IF(Сырые!AY12=кл!AY$1,0,1)</f>
        <v>0</v>
      </c>
      <c r="AZ12">
        <f>IF(Сырые!AZ12=кл!AZ$1,0,1)</f>
        <v>0</v>
      </c>
      <c r="BA12">
        <f>IF(Сырые!BA12=кл!BA$1,0,1)</f>
        <v>0</v>
      </c>
      <c r="BB12">
        <f>IF(Сырые!BB12=кл!BB$1,0,1)</f>
        <v>0</v>
      </c>
      <c r="BC12">
        <f>IF(Сырые!BC12=кл!BC$1,0,1)</f>
        <v>0</v>
      </c>
      <c r="BD12">
        <f>IF(Сырые!BD12=кл!BD$1,0,1)</f>
        <v>0</v>
      </c>
      <c r="BE12">
        <f>IF(Сырые!BE12=кл!BE$1,0,1)</f>
        <v>0</v>
      </c>
      <c r="BF12">
        <f>IF(Сырые!BF12=кл!BF$1,0,1)</f>
        <v>1</v>
      </c>
      <c r="BG12">
        <f>IF(Сырые!BG12=кл!BG$1,0,1)</f>
        <v>1</v>
      </c>
      <c r="BH12">
        <f>IF(Сырые!BH12=кл!BH$1,0,1)</f>
        <v>0</v>
      </c>
    </row>
    <row r="13" spans="1:60" ht="12.75">
      <c r="A13">
        <f>Сырые!A13</f>
        <v>11</v>
      </c>
      <c r="B13" t="str">
        <f>Сырые!B13</f>
        <v>Семенов Артемий</v>
      </c>
      <c r="C13">
        <f>IF(Сырые!C13=кл!C$1,0,1)</f>
        <v>1</v>
      </c>
      <c r="D13">
        <f>IF(Сырые!D13=кл!D$1,0,1)</f>
        <v>1</v>
      </c>
      <c r="E13">
        <f>IF(Сырые!E13=кл!E$1,0,1)</f>
        <v>0</v>
      </c>
      <c r="F13">
        <f>IF(Сырые!F13=кл!F$1,0,1)</f>
        <v>1</v>
      </c>
      <c r="G13">
        <f>IF(Сырые!G13=кл!G$1,0,1)</f>
        <v>1</v>
      </c>
      <c r="H13">
        <f>IF(Сырые!H13=кл!H$1,0,1)</f>
        <v>1</v>
      </c>
      <c r="I13">
        <f>IF(Сырые!I13=кл!I$1,0,1)</f>
        <v>0</v>
      </c>
      <c r="J13">
        <f>IF(Сырые!J13=кл!J$1,0,1)</f>
        <v>1</v>
      </c>
      <c r="K13">
        <f>IF(Сырые!K13=кл!K$1,0,1)</f>
        <v>0</v>
      </c>
      <c r="L13">
        <f>IF(Сырые!L13=кл!L$1,0,1)</f>
        <v>1</v>
      </c>
      <c r="M13">
        <f>IF(Сырые!M13=кл!M$1,0,1)</f>
        <v>0</v>
      </c>
      <c r="N13">
        <f>IF(Сырые!N13=кл!N$1,0,1)</f>
        <v>1</v>
      </c>
      <c r="O13">
        <f>IF(Сырые!O13=кл!O$1,0,1)</f>
        <v>0</v>
      </c>
      <c r="P13">
        <f>IF(Сырые!P13=кл!P$1,0,1)</f>
        <v>0</v>
      </c>
      <c r="Q13">
        <f>IF(Сырые!Q13=кл!Q$1,0,1)</f>
        <v>1</v>
      </c>
      <c r="R13">
        <f>IF(Сырые!R13=кл!R$1,0,1)</f>
        <v>0</v>
      </c>
      <c r="S13">
        <f>IF(Сырые!S13=кл!S$1,0,1)</f>
        <v>1</v>
      </c>
      <c r="T13">
        <f>IF(Сырые!T13=кл!T$1,0,1)</f>
        <v>0</v>
      </c>
      <c r="U13">
        <f>IF(Сырые!U13=кл!U$1,0,1)</f>
        <v>1</v>
      </c>
      <c r="V13">
        <f>IF(Сырые!V13=кл!V$1,0,1)</f>
        <v>0</v>
      </c>
      <c r="W13">
        <f>IF(Сырые!W13=кл!W$1,0,1)</f>
        <v>1</v>
      </c>
      <c r="X13">
        <f>IF(Сырые!X13=кл!X$1,0,1)</f>
        <v>0</v>
      </c>
      <c r="Y13">
        <f>IF(Сырые!Y13=кл!Y$1,0,1)</f>
        <v>0</v>
      </c>
      <c r="Z13">
        <f>IF(Сырые!Z13=кл!Z$1,0,1)</f>
        <v>1</v>
      </c>
      <c r="AA13">
        <f>IF(Сырые!AA13=кл!AA$1,0,1)</f>
        <v>0</v>
      </c>
      <c r="AB13">
        <f>IF(Сырые!AB13=кл!AB$1,0,1)</f>
        <v>1</v>
      </c>
      <c r="AC13">
        <f>IF(Сырые!AC13=кл!AC$1,0,1)</f>
        <v>0</v>
      </c>
      <c r="AD13">
        <f>IF(Сырые!AD13=кл!AD$1,0,1)</f>
        <v>1</v>
      </c>
      <c r="AE13">
        <f>IF(Сырые!AE13=кл!AE$1,0,1)</f>
        <v>0</v>
      </c>
      <c r="AF13">
        <f>IF(Сырые!AF13=кл!AF$1,0,1)</f>
        <v>1</v>
      </c>
      <c r="AG13">
        <f>IF(Сырые!AG13=кл!AG$1,0,1)</f>
        <v>1</v>
      </c>
      <c r="AH13">
        <f>IF(Сырые!AH13=кл!AH$1,0,1)</f>
        <v>0</v>
      </c>
      <c r="AI13">
        <f>IF(Сырые!AI13=кл!AI$1,0,1)</f>
        <v>1</v>
      </c>
      <c r="AJ13">
        <f>IF(Сырые!AJ13=кл!AJ$1,0,1)</f>
        <v>1</v>
      </c>
      <c r="AK13">
        <f>IF(Сырые!AK13=кл!AK$1,0,1)</f>
        <v>0</v>
      </c>
      <c r="AL13">
        <f>IF(Сырые!AL13=кл!AL$1,0,1)</f>
        <v>0</v>
      </c>
      <c r="AM13">
        <f>IF(Сырые!AM13=кл!AM$1,0,1)</f>
        <v>1</v>
      </c>
      <c r="AN13">
        <f>IF(Сырые!AN13=кл!AN$1,0,1)</f>
        <v>0</v>
      </c>
      <c r="AO13">
        <f>IF(Сырые!AO13=кл!AO$1,0,1)</f>
        <v>0</v>
      </c>
      <c r="AP13">
        <f>IF(Сырые!AP13=кл!AP$1,0,1)</f>
        <v>1</v>
      </c>
      <c r="AQ13">
        <f>IF(Сырые!AQ13=кл!AQ$1,0,1)</f>
        <v>0</v>
      </c>
      <c r="AR13">
        <f>IF(Сырые!AR13=кл!AR$1,0,1)</f>
        <v>0</v>
      </c>
      <c r="AS13">
        <f>IF(Сырые!AS13=кл!AS$1,0,1)</f>
        <v>1</v>
      </c>
      <c r="AT13">
        <f>IF(Сырые!AT13=кл!AT$1,0,1)</f>
        <v>1</v>
      </c>
      <c r="AU13">
        <f>IF(Сырые!AU13=кл!AU$1,0,1)</f>
        <v>1</v>
      </c>
      <c r="AV13">
        <f>IF(Сырые!AV13=кл!AV$1,0,1)</f>
        <v>1</v>
      </c>
      <c r="AW13">
        <f>IF(Сырые!AW13=кл!AW$1,0,1)</f>
        <v>0</v>
      </c>
      <c r="AX13">
        <f>IF(Сырые!AX13=кл!AX$1,0,1)</f>
        <v>1</v>
      </c>
      <c r="AY13">
        <f>IF(Сырые!AY13=кл!AY$1,0,1)</f>
        <v>1</v>
      </c>
      <c r="AZ13">
        <f>IF(Сырые!AZ13=кл!AZ$1,0,1)</f>
        <v>0</v>
      </c>
      <c r="BA13">
        <f>IF(Сырые!BA13=кл!BA$1,0,1)</f>
        <v>0</v>
      </c>
      <c r="BB13">
        <f>IF(Сырые!BB13=кл!BB$1,0,1)</f>
        <v>1</v>
      </c>
      <c r="BC13">
        <f>IF(Сырые!BC13=кл!BC$1,0,1)</f>
        <v>0</v>
      </c>
      <c r="BD13">
        <f>IF(Сырые!BD13=кл!BD$1,0,1)</f>
        <v>0</v>
      </c>
      <c r="BE13">
        <f>IF(Сырые!BE13=кл!BE$1,0,1)</f>
        <v>0</v>
      </c>
      <c r="BF13">
        <f>IF(Сырые!BF13=кл!BF$1,0,1)</f>
        <v>1</v>
      </c>
      <c r="BG13">
        <f>IF(Сырые!BG13=кл!BG$1,0,1)</f>
        <v>1</v>
      </c>
      <c r="BH13">
        <f>IF(Сырые!BH13=кл!BH$1,0,1)</f>
        <v>0</v>
      </c>
    </row>
    <row r="14" spans="1:60" ht="12.75">
      <c r="A14">
        <f>Сырые!A14</f>
        <v>12</v>
      </c>
      <c r="B14" t="str">
        <f>Сырые!B14</f>
        <v>Сенникова Анастасия</v>
      </c>
      <c r="C14">
        <f>IF(Сырые!C14=кл!C$1,0,1)</f>
        <v>1</v>
      </c>
      <c r="D14">
        <f>IF(Сырые!D14=кл!D$1,0,1)</f>
        <v>0</v>
      </c>
      <c r="E14">
        <f>IF(Сырые!E14=кл!E$1,0,1)</f>
        <v>0</v>
      </c>
      <c r="F14">
        <f>IF(Сырые!F14=кл!F$1,0,1)</f>
        <v>1</v>
      </c>
      <c r="G14">
        <f>IF(Сырые!G14=кл!G$1,0,1)</f>
        <v>1</v>
      </c>
      <c r="H14">
        <f>IF(Сырые!H14=кл!H$1,0,1)</f>
        <v>1</v>
      </c>
      <c r="I14">
        <f>IF(Сырые!I14=кл!I$1,0,1)</f>
        <v>1</v>
      </c>
      <c r="J14">
        <f>IF(Сырые!J14=кл!J$1,0,1)</f>
        <v>1</v>
      </c>
      <c r="K14">
        <f>IF(Сырые!K14=кл!K$1,0,1)</f>
        <v>0</v>
      </c>
      <c r="L14">
        <f>IF(Сырые!L14=кл!L$1,0,1)</f>
        <v>0</v>
      </c>
      <c r="M14">
        <f>IF(Сырые!M14=кл!M$1,0,1)</f>
        <v>0</v>
      </c>
      <c r="N14">
        <f>IF(Сырые!N14=кл!N$1,0,1)</f>
        <v>1</v>
      </c>
      <c r="O14">
        <f>IF(Сырые!O14=кл!O$1,0,1)</f>
        <v>0</v>
      </c>
      <c r="P14">
        <f>IF(Сырые!P14=кл!P$1,0,1)</f>
        <v>0</v>
      </c>
      <c r="Q14">
        <f>IF(Сырые!Q14=кл!Q$1,0,1)</f>
        <v>1</v>
      </c>
      <c r="R14">
        <f>IF(Сырые!R14=кл!R$1,0,1)</f>
        <v>0</v>
      </c>
      <c r="S14">
        <f>IF(Сырые!S14=кл!S$1,0,1)</f>
        <v>0</v>
      </c>
      <c r="T14">
        <f>IF(Сырые!T14=кл!T$1,0,1)</f>
        <v>0</v>
      </c>
      <c r="U14">
        <f>IF(Сырые!U14=кл!U$1,0,1)</f>
        <v>0</v>
      </c>
      <c r="V14">
        <f>IF(Сырые!V14=кл!V$1,0,1)</f>
        <v>1</v>
      </c>
      <c r="W14">
        <f>IF(Сырые!W14=кл!W$1,0,1)</f>
        <v>1</v>
      </c>
      <c r="X14">
        <f>IF(Сырые!X14=кл!X$1,0,1)</f>
        <v>1</v>
      </c>
      <c r="Y14">
        <f>IF(Сырые!Y14=кл!Y$1,0,1)</f>
        <v>0</v>
      </c>
      <c r="Z14">
        <f>IF(Сырые!Z14=кл!Z$1,0,1)</f>
        <v>0</v>
      </c>
      <c r="AA14">
        <f>IF(Сырые!AA14=кл!AA$1,0,1)</f>
        <v>1</v>
      </c>
      <c r="AB14">
        <f>IF(Сырые!AB14=кл!AB$1,0,1)</f>
        <v>1</v>
      </c>
      <c r="AC14">
        <f>IF(Сырые!AC14=кл!AC$1,0,1)</f>
        <v>0</v>
      </c>
      <c r="AD14">
        <f>IF(Сырые!AD14=кл!AD$1,0,1)</f>
        <v>1</v>
      </c>
      <c r="AE14">
        <f>IF(Сырые!AE14=кл!AE$1,0,1)</f>
        <v>0</v>
      </c>
      <c r="AF14">
        <f>IF(Сырые!AF14=кл!AF$1,0,1)</f>
        <v>0</v>
      </c>
      <c r="AG14">
        <f>IF(Сырые!AG14=кл!AG$1,0,1)</f>
        <v>1</v>
      </c>
      <c r="AH14">
        <f>IF(Сырые!AH14=кл!AH$1,0,1)</f>
        <v>0</v>
      </c>
      <c r="AI14">
        <f>IF(Сырые!AI14=кл!AI$1,0,1)</f>
        <v>1</v>
      </c>
      <c r="AJ14">
        <f>IF(Сырые!AJ14=кл!AJ$1,0,1)</f>
        <v>0</v>
      </c>
      <c r="AK14">
        <f>IF(Сырые!AK14=кл!AK$1,0,1)</f>
        <v>0</v>
      </c>
      <c r="AL14">
        <f>IF(Сырые!AL14=кл!AL$1,0,1)</f>
        <v>0</v>
      </c>
      <c r="AM14">
        <f>IF(Сырые!AM14=кл!AM$1,0,1)</f>
        <v>1</v>
      </c>
      <c r="AN14">
        <f>IF(Сырые!AN14=кл!AN$1,0,1)</f>
        <v>0</v>
      </c>
      <c r="AO14">
        <f>IF(Сырые!AO14=кл!AO$1,0,1)</f>
        <v>0</v>
      </c>
      <c r="AP14">
        <f>IF(Сырые!AP14=кл!AP$1,0,1)</f>
        <v>0</v>
      </c>
      <c r="AQ14">
        <f>IF(Сырые!AQ14=кл!AQ$1,0,1)</f>
        <v>0</v>
      </c>
      <c r="AR14">
        <f>IF(Сырые!AR14=кл!AR$1,0,1)</f>
        <v>1</v>
      </c>
      <c r="AS14">
        <f>IF(Сырые!AS14=кл!AS$1,0,1)</f>
        <v>1</v>
      </c>
      <c r="AT14">
        <f>IF(Сырые!AT14=кл!AT$1,0,1)</f>
        <v>0</v>
      </c>
      <c r="AU14">
        <f>IF(Сырые!AU14=кл!AU$1,0,1)</f>
        <v>0</v>
      </c>
      <c r="AV14">
        <f>IF(Сырые!AV14=кл!AV$1,0,1)</f>
        <v>0</v>
      </c>
      <c r="AW14">
        <f>IF(Сырые!AW14=кл!AW$1,0,1)</f>
        <v>0</v>
      </c>
      <c r="AX14">
        <f>IF(Сырые!AX14=кл!AX$1,0,1)</f>
        <v>1</v>
      </c>
      <c r="AY14">
        <f>IF(Сырые!AY14=кл!AY$1,0,1)</f>
        <v>1</v>
      </c>
      <c r="AZ14">
        <f>IF(Сырые!AZ14=кл!AZ$1,0,1)</f>
        <v>0</v>
      </c>
      <c r="BA14">
        <f>IF(Сырые!BA14=кл!BA$1,0,1)</f>
        <v>0</v>
      </c>
      <c r="BB14">
        <f>IF(Сырые!BB14=кл!BB$1,0,1)</f>
        <v>1</v>
      </c>
      <c r="BC14">
        <f>IF(Сырые!BC14=кл!BC$1,0,1)</f>
        <v>1</v>
      </c>
      <c r="BD14">
        <f>IF(Сырые!BD14=кл!BD$1,0,1)</f>
        <v>1</v>
      </c>
      <c r="BE14">
        <f>IF(Сырые!BE14=кл!BE$1,0,1)</f>
        <v>1</v>
      </c>
      <c r="BF14">
        <f>IF(Сырые!BF14=кл!BF$1,0,1)</f>
        <v>0</v>
      </c>
      <c r="BG14">
        <f>IF(Сырые!BG14=кл!BG$1,0,1)</f>
        <v>1</v>
      </c>
      <c r="BH14">
        <f>IF(Сырые!BH14=кл!BH$1,0,1)</f>
        <v>0</v>
      </c>
    </row>
    <row r="15" spans="1:60" ht="12.75">
      <c r="A15">
        <f>Сырые!A15</f>
        <v>13</v>
      </c>
      <c r="B15" t="str">
        <f>Сырые!B15</f>
        <v>Хомяков Никита</v>
      </c>
      <c r="C15">
        <f>IF(Сырые!C15=кл!C$1,0,1)</f>
        <v>1</v>
      </c>
      <c r="D15">
        <f>IF(Сырые!D15=кл!D$1,0,1)</f>
        <v>0</v>
      </c>
      <c r="E15">
        <f>IF(Сырые!E15=кл!E$1,0,1)</f>
        <v>1</v>
      </c>
      <c r="F15">
        <f>IF(Сырые!F15=кл!F$1,0,1)</f>
        <v>0</v>
      </c>
      <c r="G15">
        <f>IF(Сырые!G15=кл!G$1,0,1)</f>
        <v>1</v>
      </c>
      <c r="H15">
        <f>IF(Сырые!H15=кл!H$1,0,1)</f>
        <v>1</v>
      </c>
      <c r="I15">
        <f>IF(Сырые!I15=кл!I$1,0,1)</f>
        <v>1</v>
      </c>
      <c r="J15">
        <f>IF(Сырые!J15=кл!J$1,0,1)</f>
        <v>1</v>
      </c>
      <c r="K15">
        <f>IF(Сырые!K15=кл!K$1,0,1)</f>
        <v>1</v>
      </c>
      <c r="L15">
        <f>IF(Сырые!L15=кл!L$1,0,1)</f>
        <v>1</v>
      </c>
      <c r="M15">
        <f>IF(Сырые!M15=кл!M$1,0,1)</f>
        <v>0</v>
      </c>
      <c r="N15">
        <f>IF(Сырые!N15=кл!N$1,0,1)</f>
        <v>0</v>
      </c>
      <c r="O15">
        <f>IF(Сырые!O15=кл!O$1,0,1)</f>
        <v>0</v>
      </c>
      <c r="P15">
        <f>IF(Сырые!P15=кл!P$1,0,1)</f>
        <v>1</v>
      </c>
      <c r="Q15">
        <f>IF(Сырые!Q15=кл!Q$1,0,1)</f>
        <v>1</v>
      </c>
      <c r="R15">
        <f>IF(Сырые!R15=кл!R$1,0,1)</f>
        <v>1</v>
      </c>
      <c r="S15">
        <f>IF(Сырые!S15=кл!S$1,0,1)</f>
        <v>1</v>
      </c>
      <c r="T15">
        <f>IF(Сырые!T15=кл!T$1,0,1)</f>
        <v>1</v>
      </c>
      <c r="U15">
        <f>IF(Сырые!U15=кл!U$1,0,1)</f>
        <v>1</v>
      </c>
      <c r="V15">
        <f>IF(Сырые!V15=кл!V$1,0,1)</f>
        <v>1</v>
      </c>
      <c r="W15">
        <f>IF(Сырые!W15=кл!W$1,0,1)</f>
        <v>1</v>
      </c>
      <c r="X15">
        <f>IF(Сырые!X15=кл!X$1,0,1)</f>
        <v>1</v>
      </c>
      <c r="Y15">
        <f>IF(Сырые!Y15=кл!Y$1,0,1)</f>
        <v>0</v>
      </c>
      <c r="Z15">
        <f>IF(Сырые!Z15=кл!Z$1,0,1)</f>
        <v>1</v>
      </c>
      <c r="AA15">
        <f>IF(Сырые!AA15=кл!AA$1,0,1)</f>
        <v>0</v>
      </c>
      <c r="AB15">
        <f>IF(Сырые!AB15=кл!AB$1,0,1)</f>
        <v>1</v>
      </c>
      <c r="AC15">
        <f>IF(Сырые!AC15=кл!AC$1,0,1)</f>
        <v>0</v>
      </c>
      <c r="AD15">
        <f>IF(Сырые!AD15=кл!AD$1,0,1)</f>
        <v>1</v>
      </c>
      <c r="AE15">
        <f>IF(Сырые!AE15=кл!AE$1,0,1)</f>
        <v>1</v>
      </c>
      <c r="AF15">
        <f>IF(Сырые!AF15=кл!AF$1,0,1)</f>
        <v>1</v>
      </c>
      <c r="AG15">
        <f>IF(Сырые!AG15=кл!AG$1,0,1)</f>
        <v>1</v>
      </c>
      <c r="AH15">
        <f>IF(Сырые!AH15=кл!AH$1,0,1)</f>
        <v>1</v>
      </c>
      <c r="AI15">
        <f>IF(Сырые!AI15=кл!AI$1,0,1)</f>
        <v>1</v>
      </c>
      <c r="AJ15">
        <f>IF(Сырые!AJ15=кл!AJ$1,0,1)</f>
        <v>1</v>
      </c>
      <c r="AK15">
        <f>IF(Сырые!AK15=кл!AK$1,0,1)</f>
        <v>0</v>
      </c>
      <c r="AL15">
        <f>IF(Сырые!AL15=кл!AL$1,0,1)</f>
        <v>0</v>
      </c>
      <c r="AM15">
        <f>IF(Сырые!AM15=кл!AM$1,0,1)</f>
        <v>1</v>
      </c>
      <c r="AN15">
        <f>IF(Сырые!AN15=кл!AN$1,0,1)</f>
        <v>0</v>
      </c>
      <c r="AO15">
        <f>IF(Сырые!AO15=кл!AO$1,0,1)</f>
        <v>1</v>
      </c>
      <c r="AP15">
        <f>IF(Сырые!AP15=кл!AP$1,0,1)</f>
        <v>1</v>
      </c>
      <c r="AQ15">
        <f>IF(Сырые!AQ15=кл!AQ$1,0,1)</f>
        <v>0</v>
      </c>
      <c r="AR15">
        <f>IF(Сырые!AR15=кл!AR$1,0,1)</f>
        <v>1</v>
      </c>
      <c r="AS15">
        <f>IF(Сырые!AS15=кл!AS$1,0,1)</f>
        <v>0</v>
      </c>
      <c r="AT15">
        <f>IF(Сырые!AT15=кл!AT$1,0,1)</f>
        <v>0</v>
      </c>
      <c r="AU15">
        <f>IF(Сырые!AU15=кл!AU$1,0,1)</f>
        <v>1</v>
      </c>
      <c r="AV15">
        <f>IF(Сырые!AV15=кл!AV$1,0,1)</f>
        <v>1</v>
      </c>
      <c r="AW15">
        <f>IF(Сырые!AW15=кл!AW$1,0,1)</f>
        <v>1</v>
      </c>
      <c r="AX15">
        <f>IF(Сырые!AX15=кл!AX$1,0,1)</f>
        <v>1</v>
      </c>
      <c r="AY15">
        <f>IF(Сырые!AY15=кл!AY$1,0,1)</f>
        <v>1</v>
      </c>
      <c r="AZ15">
        <f>IF(Сырые!AZ15=кл!AZ$1,0,1)</f>
        <v>1</v>
      </c>
      <c r="BA15">
        <f>IF(Сырые!BA15=кл!BA$1,0,1)</f>
        <v>1</v>
      </c>
      <c r="BB15">
        <f>IF(Сырые!BB15=кл!BB$1,0,1)</f>
        <v>1</v>
      </c>
      <c r="BC15">
        <f>IF(Сырые!BC15=кл!BC$1,0,1)</f>
        <v>1</v>
      </c>
      <c r="BD15">
        <f>IF(Сырые!BD15=кл!BD$1,0,1)</f>
        <v>0</v>
      </c>
      <c r="BE15">
        <f>IF(Сырые!BE15=кл!BE$1,0,1)</f>
        <v>1</v>
      </c>
      <c r="BF15">
        <f>IF(Сырые!BF15=кл!BF$1,0,1)</f>
        <v>0</v>
      </c>
      <c r="BG15">
        <f>IF(Сырые!BG15=кл!BG$1,0,1)</f>
        <v>1</v>
      </c>
      <c r="BH15">
        <f>IF(Сырые!BH15=кл!BH$1,0,1)</f>
        <v>1</v>
      </c>
    </row>
    <row r="16" spans="1:60" ht="12.75">
      <c r="A16">
        <f>Сырые!A16</f>
        <v>14</v>
      </c>
      <c r="B16" t="str">
        <f>Сырые!B16</f>
        <v>Чудиновских Валерия</v>
      </c>
      <c r="C16">
        <f>IF(Сырые!C16=кл!C$1,0,1)</f>
        <v>0</v>
      </c>
      <c r="D16">
        <f>IF(Сырые!D16=кл!D$1,0,1)</f>
        <v>1</v>
      </c>
      <c r="E16">
        <f>IF(Сырые!E16=кл!E$1,0,1)</f>
        <v>0</v>
      </c>
      <c r="F16">
        <f>IF(Сырые!F16=кл!F$1,0,1)</f>
        <v>0</v>
      </c>
      <c r="G16">
        <f>IF(Сырые!G16=кл!G$1,0,1)</f>
        <v>1</v>
      </c>
      <c r="H16">
        <f>IF(Сырые!H16=кл!H$1,0,1)</f>
        <v>0</v>
      </c>
      <c r="I16">
        <f>IF(Сырые!I16=кл!I$1,0,1)</f>
        <v>1</v>
      </c>
      <c r="J16">
        <f>IF(Сырые!J16=кл!J$1,0,1)</f>
        <v>1</v>
      </c>
      <c r="K16">
        <f>IF(Сырые!K16=кл!K$1,0,1)</f>
        <v>0</v>
      </c>
      <c r="L16">
        <f>IF(Сырые!L16=кл!L$1,0,1)</f>
        <v>0</v>
      </c>
      <c r="M16">
        <f>IF(Сырые!M16=кл!M$1,0,1)</f>
        <v>1</v>
      </c>
      <c r="N16">
        <f>IF(Сырые!N16=кл!N$1,0,1)</f>
        <v>0</v>
      </c>
      <c r="O16">
        <f>IF(Сырые!O16=кл!O$1,0,1)</f>
        <v>0</v>
      </c>
      <c r="P16">
        <f>IF(Сырые!P16=кл!P$1,0,1)</f>
        <v>0</v>
      </c>
      <c r="Q16">
        <f>IF(Сырые!Q16=кл!Q$1,0,1)</f>
        <v>1</v>
      </c>
      <c r="R16">
        <f>IF(Сырые!R16=кл!R$1,0,1)</f>
        <v>0</v>
      </c>
      <c r="S16">
        <f>IF(Сырые!S16=кл!S$1,0,1)</f>
        <v>0</v>
      </c>
      <c r="T16">
        <f>IF(Сырые!T16=кл!T$1,0,1)</f>
        <v>0</v>
      </c>
      <c r="U16">
        <f>IF(Сырые!U16=кл!U$1,0,1)</f>
        <v>0</v>
      </c>
      <c r="V16">
        <f>IF(Сырые!V16=кл!V$1,0,1)</f>
        <v>1</v>
      </c>
      <c r="W16">
        <f>IF(Сырые!W16=кл!W$1,0,1)</f>
        <v>0</v>
      </c>
      <c r="X16">
        <f>IF(Сырые!X16=кл!X$1,0,1)</f>
        <v>0</v>
      </c>
      <c r="Y16">
        <f>IF(Сырые!Y16=кл!Y$1,0,1)</f>
        <v>0</v>
      </c>
      <c r="Z16">
        <f>IF(Сырые!Z16=кл!Z$1,0,1)</f>
        <v>0</v>
      </c>
      <c r="AA16">
        <f>IF(Сырые!AA16=кл!AA$1,0,1)</f>
        <v>1</v>
      </c>
      <c r="AB16">
        <f>IF(Сырые!AB16=кл!AB$1,0,1)</f>
        <v>1</v>
      </c>
      <c r="AC16">
        <f>IF(Сырые!AC16=кл!AC$1,0,1)</f>
        <v>1</v>
      </c>
      <c r="AD16">
        <f>IF(Сырые!AD16=кл!AD$1,0,1)</f>
        <v>1</v>
      </c>
      <c r="AE16">
        <f>IF(Сырые!AE16=кл!AE$1,0,1)</f>
        <v>0</v>
      </c>
      <c r="AF16">
        <f>IF(Сырые!AF16=кл!AF$1,0,1)</f>
        <v>0</v>
      </c>
      <c r="AG16">
        <f>IF(Сырые!AG16=кл!AG$1,0,1)</f>
        <v>0</v>
      </c>
      <c r="AH16">
        <f>IF(Сырые!AH16=кл!AH$1,0,1)</f>
        <v>1</v>
      </c>
      <c r="AI16">
        <f>IF(Сырые!AI16=кл!AI$1,0,1)</f>
        <v>1</v>
      </c>
      <c r="AJ16">
        <f>IF(Сырые!AJ16=кл!AJ$1,0,1)</f>
        <v>1</v>
      </c>
      <c r="AK16">
        <f>IF(Сырые!AK16=кл!AK$1,0,1)</f>
        <v>0</v>
      </c>
      <c r="AL16">
        <f>IF(Сырые!AL16=кл!AL$1,0,1)</f>
        <v>0</v>
      </c>
      <c r="AM16">
        <f>IF(Сырые!AM16=кл!AM$1,0,1)</f>
        <v>1</v>
      </c>
      <c r="AN16">
        <f>IF(Сырые!AN16=кл!AN$1,0,1)</f>
        <v>0</v>
      </c>
      <c r="AO16">
        <f>IF(Сырые!AO16=кл!AO$1,0,1)</f>
        <v>0</v>
      </c>
      <c r="AP16">
        <f>IF(Сырые!AP16=кл!AP$1,0,1)</f>
        <v>0</v>
      </c>
      <c r="AQ16">
        <f>IF(Сырые!AQ16=кл!AQ$1,0,1)</f>
        <v>0</v>
      </c>
      <c r="AR16">
        <f>IF(Сырые!AR16=кл!AR$1,0,1)</f>
        <v>1</v>
      </c>
      <c r="AS16">
        <f>IF(Сырые!AS16=кл!AS$1,0,1)</f>
        <v>0</v>
      </c>
      <c r="AT16">
        <f>IF(Сырые!AT16=кл!AT$1,0,1)</f>
        <v>0</v>
      </c>
      <c r="AU16">
        <f>IF(Сырые!AU16=кл!AU$1,0,1)</f>
        <v>0</v>
      </c>
      <c r="AV16">
        <f>IF(Сырые!AV16=кл!AV$1,0,1)</f>
        <v>1</v>
      </c>
      <c r="AW16">
        <f>IF(Сырые!AW16=кл!AW$1,0,1)</f>
        <v>1</v>
      </c>
      <c r="AX16">
        <f>IF(Сырые!AX16=кл!AX$1,0,1)</f>
        <v>1</v>
      </c>
      <c r="AY16">
        <f>IF(Сырые!AY16=кл!AY$1,0,1)</f>
        <v>1</v>
      </c>
      <c r="AZ16">
        <f>IF(Сырые!AZ16=кл!AZ$1,0,1)</f>
        <v>1</v>
      </c>
      <c r="BA16">
        <f>IF(Сырые!BA16=кл!BA$1,0,1)</f>
        <v>1</v>
      </c>
      <c r="BB16">
        <f>IF(Сырые!BB16=кл!BB$1,0,1)</f>
        <v>0</v>
      </c>
      <c r="BC16">
        <f>IF(Сырые!BC16=кл!BC$1,0,1)</f>
        <v>0</v>
      </c>
      <c r="BD16">
        <f>IF(Сырые!BD16=кл!BD$1,0,1)</f>
        <v>1</v>
      </c>
      <c r="BE16">
        <f>IF(Сырые!BE16=кл!BE$1,0,1)</f>
        <v>1</v>
      </c>
      <c r="BF16">
        <f>IF(Сырые!BF16=кл!BF$1,0,1)</f>
        <v>0</v>
      </c>
      <c r="BG16">
        <f>IF(Сырые!BG16=кл!BG$1,0,1)</f>
        <v>0</v>
      </c>
      <c r="BH16">
        <f>IF(Сырые!BH16=кл!BH$1,0,1)</f>
        <v>0</v>
      </c>
    </row>
    <row r="17" spans="1:60" ht="12.75">
      <c r="A17">
        <f>Сырые!A17</f>
        <v>15</v>
      </c>
      <c r="B17" t="str">
        <f>Сырые!B17</f>
        <v>Чуланов Виталий</v>
      </c>
      <c r="C17">
        <f>IF(Сырые!C17=кл!C$1,0,1)</f>
        <v>0</v>
      </c>
      <c r="D17">
        <f>IF(Сырые!D17=кл!D$1,0,1)</f>
        <v>1</v>
      </c>
      <c r="E17">
        <f>IF(Сырые!E17=кл!E$1,0,1)</f>
        <v>0</v>
      </c>
      <c r="F17">
        <f>IF(Сырые!F17=кл!F$1,0,1)</f>
        <v>1</v>
      </c>
      <c r="G17">
        <f>IF(Сырые!G17=кл!G$1,0,1)</f>
        <v>1</v>
      </c>
      <c r="H17">
        <f>IF(Сырые!H17=кл!H$1,0,1)</f>
        <v>1</v>
      </c>
      <c r="I17">
        <f>IF(Сырые!I17=кл!I$1,0,1)</f>
        <v>1</v>
      </c>
      <c r="J17">
        <f>IF(Сырые!J17=кл!J$1,0,1)</f>
        <v>1</v>
      </c>
      <c r="K17">
        <f>IF(Сырые!K17=кл!K$1,0,1)</f>
        <v>0</v>
      </c>
      <c r="L17">
        <f>IF(Сырые!L17=кл!L$1,0,1)</f>
        <v>0</v>
      </c>
      <c r="M17">
        <f>IF(Сырые!M17=кл!M$1,0,1)</f>
        <v>0</v>
      </c>
      <c r="N17">
        <f>IF(Сырые!N17=кл!N$1,0,1)</f>
        <v>1</v>
      </c>
      <c r="O17">
        <f>IF(Сырые!O17=кл!O$1,0,1)</f>
        <v>1</v>
      </c>
      <c r="P17">
        <f>IF(Сырые!P17=кл!P$1,0,1)</f>
        <v>1</v>
      </c>
      <c r="Q17">
        <f>IF(Сырые!Q17=кл!Q$1,0,1)</f>
        <v>1</v>
      </c>
      <c r="R17">
        <f>IF(Сырые!R17=кл!R$1,0,1)</f>
        <v>0</v>
      </c>
      <c r="S17">
        <f>IF(Сырые!S17=кл!S$1,0,1)</f>
        <v>0</v>
      </c>
      <c r="T17">
        <f>IF(Сырые!T17=кл!T$1,0,1)</f>
        <v>0</v>
      </c>
      <c r="U17">
        <f>IF(Сырые!U17=кл!U$1,0,1)</f>
        <v>0</v>
      </c>
      <c r="V17">
        <f>IF(Сырые!V17=кл!V$1,0,1)</f>
        <v>0</v>
      </c>
      <c r="W17">
        <f>IF(Сырые!W17=кл!W$1,0,1)</f>
        <v>1</v>
      </c>
      <c r="X17">
        <f>IF(Сырые!X17=кл!X$1,0,1)</f>
        <v>1</v>
      </c>
      <c r="Y17">
        <f>IF(Сырые!Y17=кл!Y$1,0,1)</f>
        <v>1</v>
      </c>
      <c r="Z17">
        <f>IF(Сырые!Z17=кл!Z$1,0,1)</f>
        <v>1</v>
      </c>
      <c r="AA17">
        <f>IF(Сырые!AA17=кл!AA$1,0,1)</f>
        <v>0</v>
      </c>
      <c r="AB17">
        <f>IF(Сырые!AB17=кл!AB$1,0,1)</f>
        <v>1</v>
      </c>
      <c r="AC17">
        <f>IF(Сырые!AC17=кл!AC$1,0,1)</f>
        <v>0</v>
      </c>
      <c r="AD17">
        <f>IF(Сырые!AD17=кл!AD$1,0,1)</f>
        <v>1</v>
      </c>
      <c r="AE17">
        <f>IF(Сырые!AE17=кл!AE$1,0,1)</f>
        <v>0</v>
      </c>
      <c r="AF17">
        <f>IF(Сырые!AF17=кл!AF$1,0,1)</f>
        <v>1</v>
      </c>
      <c r="AG17">
        <f>IF(Сырые!AG17=кл!AG$1,0,1)</f>
        <v>1</v>
      </c>
      <c r="AH17">
        <f>IF(Сырые!AH17=кл!AH$1,0,1)</f>
        <v>1</v>
      </c>
      <c r="AI17">
        <f>IF(Сырые!AI17=кл!AI$1,0,1)</f>
        <v>1</v>
      </c>
      <c r="AJ17">
        <f>IF(Сырые!AJ17=кл!AJ$1,0,1)</f>
        <v>0</v>
      </c>
      <c r="AK17">
        <f>IF(Сырые!AK17=кл!AK$1,0,1)</f>
        <v>1</v>
      </c>
      <c r="AL17">
        <f>IF(Сырые!AL17=кл!AL$1,0,1)</f>
        <v>0</v>
      </c>
      <c r="AM17">
        <f>IF(Сырые!AM17=кл!AM$1,0,1)</f>
        <v>1</v>
      </c>
      <c r="AN17">
        <f>IF(Сырые!AN17=кл!AN$1,0,1)</f>
        <v>0</v>
      </c>
      <c r="AO17">
        <f>IF(Сырые!AO17=кл!AO$1,0,1)</f>
        <v>0</v>
      </c>
      <c r="AP17">
        <f>IF(Сырые!AP17=кл!AP$1,0,1)</f>
        <v>1</v>
      </c>
      <c r="AQ17">
        <f>IF(Сырые!AQ17=кл!AQ$1,0,1)</f>
        <v>0</v>
      </c>
      <c r="AR17">
        <f>IF(Сырые!AR17=кл!AR$1,0,1)</f>
        <v>1</v>
      </c>
      <c r="AS17">
        <f>IF(Сырые!AS17=кл!AS$1,0,1)</f>
        <v>1</v>
      </c>
      <c r="AT17">
        <f>IF(Сырые!AT17=кл!AT$1,0,1)</f>
        <v>0</v>
      </c>
      <c r="AU17">
        <f>IF(Сырые!AU17=кл!AU$1,0,1)</f>
        <v>1</v>
      </c>
      <c r="AV17">
        <f>IF(Сырые!AV17=кл!AV$1,0,1)</f>
        <v>1</v>
      </c>
      <c r="AW17">
        <f>IF(Сырые!AW17=кл!AW$1,0,1)</f>
        <v>1</v>
      </c>
      <c r="AX17">
        <f>IF(Сырые!AX17=кл!AX$1,0,1)</f>
        <v>1</v>
      </c>
      <c r="AY17">
        <f>IF(Сырые!AY17=кл!AY$1,0,1)</f>
        <v>1</v>
      </c>
      <c r="AZ17">
        <f>IF(Сырые!AZ17=кл!AZ$1,0,1)</f>
        <v>0</v>
      </c>
      <c r="BA17">
        <f>IF(Сырые!BA17=кл!BA$1,0,1)</f>
        <v>0</v>
      </c>
      <c r="BB17">
        <f>IF(Сырые!BB17=кл!BB$1,0,1)</f>
        <v>0</v>
      </c>
      <c r="BC17">
        <f>IF(Сырые!BC17=кл!BC$1,0,1)</f>
        <v>0</v>
      </c>
      <c r="BD17">
        <f>IF(Сырые!BD17=кл!BD$1,0,1)</f>
        <v>1</v>
      </c>
      <c r="BE17">
        <f>IF(Сырые!BE17=кл!BE$1,0,1)</f>
        <v>1</v>
      </c>
      <c r="BF17">
        <f>IF(Сырые!BF17=кл!BF$1,0,1)</f>
        <v>1</v>
      </c>
      <c r="BG17">
        <f>IF(Сырые!BG17=кл!BG$1,0,1)</f>
        <v>1</v>
      </c>
      <c r="BH17">
        <f>IF(Сырые!BH17=кл!BH$1,0,1)</f>
        <v>1</v>
      </c>
    </row>
    <row r="18" spans="1:60" ht="12.75">
      <c r="A18">
        <f>Сырые!A18</f>
        <v>16</v>
      </c>
      <c r="B18" t="str">
        <f>Сырые!B18</f>
        <v>Шилова Славия</v>
      </c>
      <c r="C18">
        <f>IF(Сырые!C18=кл!C$1,0,1)</f>
        <v>0</v>
      </c>
      <c r="D18">
        <f>IF(Сырые!D18=кл!D$1,0,1)</f>
        <v>0</v>
      </c>
      <c r="E18">
        <f>IF(Сырые!E18=кл!E$1,0,1)</f>
        <v>0</v>
      </c>
      <c r="F18">
        <f>IF(Сырые!F18=кл!F$1,0,1)</f>
        <v>0</v>
      </c>
      <c r="G18">
        <f>IF(Сырые!G18=кл!G$1,0,1)</f>
        <v>1</v>
      </c>
      <c r="H18">
        <f>IF(Сырые!H18=кл!H$1,0,1)</f>
        <v>0</v>
      </c>
      <c r="I18">
        <f>IF(Сырые!I18=кл!I$1,0,1)</f>
        <v>1</v>
      </c>
      <c r="J18">
        <f>IF(Сырые!J18=кл!J$1,0,1)</f>
        <v>1</v>
      </c>
      <c r="K18">
        <f>IF(Сырые!K18=кл!K$1,0,1)</f>
        <v>0</v>
      </c>
      <c r="L18">
        <f>IF(Сырые!L18=кл!L$1,0,1)</f>
        <v>0</v>
      </c>
      <c r="M18">
        <f>IF(Сырые!M18=кл!M$1,0,1)</f>
        <v>1</v>
      </c>
      <c r="N18">
        <f>IF(Сырые!N18=кл!N$1,0,1)</f>
        <v>1</v>
      </c>
      <c r="O18">
        <f>IF(Сырые!O18=кл!O$1,0,1)</f>
        <v>1</v>
      </c>
      <c r="P18">
        <f>IF(Сырые!P18=кл!P$1,0,1)</f>
        <v>0</v>
      </c>
      <c r="Q18">
        <f>IF(Сырые!Q18=кл!Q$1,0,1)</f>
        <v>0</v>
      </c>
      <c r="R18">
        <f>IF(Сырые!R18=кл!R$1,0,1)</f>
        <v>1</v>
      </c>
      <c r="S18">
        <f>IF(Сырые!S18=кл!S$1,0,1)</f>
        <v>0</v>
      </c>
      <c r="T18">
        <f>IF(Сырые!T18=кл!T$1,0,1)</f>
        <v>0</v>
      </c>
      <c r="U18">
        <f>IF(Сырые!U18=кл!U$1,0,1)</f>
        <v>0</v>
      </c>
      <c r="V18">
        <f>IF(Сырые!V18=кл!V$1,0,1)</f>
        <v>0</v>
      </c>
      <c r="W18">
        <f>IF(Сырые!W18=кл!W$1,0,1)</f>
        <v>1</v>
      </c>
      <c r="X18">
        <f>IF(Сырые!X18=кл!X$1,0,1)</f>
        <v>0</v>
      </c>
      <c r="Y18">
        <f>IF(Сырые!Y18=кл!Y$1,0,1)</f>
        <v>0</v>
      </c>
      <c r="Z18">
        <f>IF(Сырые!Z18=кл!Z$1,0,1)</f>
        <v>0</v>
      </c>
      <c r="AA18">
        <f>IF(Сырые!AA18=кл!AA$1,0,1)</f>
        <v>0</v>
      </c>
      <c r="AB18">
        <f>IF(Сырые!AB18=кл!AB$1,0,1)</f>
        <v>1</v>
      </c>
      <c r="AC18">
        <f>IF(Сырые!AC18=кл!AC$1,0,1)</f>
        <v>0</v>
      </c>
      <c r="AD18">
        <f>IF(Сырые!AD18=кл!AD$1,0,1)</f>
        <v>0</v>
      </c>
      <c r="AE18">
        <f>IF(Сырые!AE18=кл!AE$1,0,1)</f>
        <v>1</v>
      </c>
      <c r="AF18">
        <f>IF(Сырые!AF18=кл!AF$1,0,1)</f>
        <v>1</v>
      </c>
      <c r="AG18">
        <f>IF(Сырые!AG18=кл!AG$1,0,1)</f>
        <v>1</v>
      </c>
      <c r="AH18">
        <f>IF(Сырые!AH18=кл!AH$1,0,1)</f>
        <v>1</v>
      </c>
      <c r="AI18">
        <f>IF(Сырые!AI18=кл!AI$1,0,1)</f>
        <v>1</v>
      </c>
      <c r="AJ18">
        <f>IF(Сырые!AJ18=кл!AJ$1,0,1)</f>
        <v>0</v>
      </c>
      <c r="AK18">
        <f>IF(Сырые!AK18=кл!AK$1,0,1)</f>
        <v>0</v>
      </c>
      <c r="AL18">
        <f>IF(Сырые!AL18=кл!AL$1,0,1)</f>
        <v>0</v>
      </c>
      <c r="AM18">
        <f>IF(Сырые!AM18=кл!AM$1,0,1)</f>
        <v>1</v>
      </c>
      <c r="AN18">
        <f>IF(Сырые!AN18=кл!AN$1,0,1)</f>
        <v>0</v>
      </c>
      <c r="AO18">
        <f>IF(Сырые!AO18=кл!AO$1,0,1)</f>
        <v>0</v>
      </c>
      <c r="AP18">
        <f>IF(Сырые!AP18=кл!AP$1,0,1)</f>
        <v>0</v>
      </c>
      <c r="AQ18">
        <f>IF(Сырые!AQ18=кл!AQ$1,0,1)</f>
        <v>0</v>
      </c>
      <c r="AR18">
        <f>IF(Сырые!AR18=кл!AR$1,0,1)</f>
        <v>1</v>
      </c>
      <c r="AS18">
        <f>IF(Сырые!AS18=кл!AS$1,0,1)</f>
        <v>1</v>
      </c>
      <c r="AT18">
        <f>IF(Сырые!AT18=кл!AT$1,0,1)</f>
        <v>1</v>
      </c>
      <c r="AU18">
        <f>IF(Сырые!AU18=кл!AU$1,0,1)</f>
        <v>0</v>
      </c>
      <c r="AV18">
        <f>IF(Сырые!AV18=кл!AV$1,0,1)</f>
        <v>1</v>
      </c>
      <c r="AW18">
        <f>IF(Сырые!AW18=кл!AW$1,0,1)</f>
        <v>0</v>
      </c>
      <c r="AX18">
        <f>IF(Сырые!AX18=кл!AX$1,0,1)</f>
        <v>1</v>
      </c>
      <c r="AY18">
        <f>IF(Сырые!AY18=кл!AY$1,0,1)</f>
        <v>1</v>
      </c>
      <c r="AZ18">
        <f>IF(Сырые!AZ18=кл!AZ$1,0,1)</f>
        <v>1</v>
      </c>
      <c r="BA18">
        <f>IF(Сырые!BA18=кл!BA$1,0,1)</f>
        <v>1</v>
      </c>
      <c r="BB18">
        <f>IF(Сырые!BB18=кл!BB$1,0,1)</f>
        <v>0</v>
      </c>
      <c r="BC18">
        <f>IF(Сырые!BC18=кл!BC$1,0,1)</f>
        <v>1</v>
      </c>
      <c r="BD18">
        <f>IF(Сырые!BD18=кл!BD$1,0,1)</f>
        <v>1</v>
      </c>
      <c r="BE18">
        <f>IF(Сырые!BE18=кл!BE$1,0,1)</f>
        <v>0</v>
      </c>
      <c r="BF18">
        <f>IF(Сырые!BF18=кл!BF$1,0,1)</f>
        <v>0</v>
      </c>
      <c r="BG18">
        <f>IF(Сырые!BG18=кл!BG$1,0,1)</f>
        <v>1</v>
      </c>
      <c r="BH18">
        <f>IF(Сырые!BH18=кл!BH$1,0,1)</f>
        <v>1</v>
      </c>
    </row>
    <row r="19" spans="1:60" ht="12.75">
      <c r="A19">
        <f>Сырые!A19</f>
        <v>17</v>
      </c>
      <c r="B19">
        <f>Сырые!B19</f>
        <v>0</v>
      </c>
      <c r="C19">
        <f>IF(Сырые!C19=кл!C$1,0,1)</f>
        <v>1</v>
      </c>
      <c r="D19">
        <f>IF(Сырые!D19=кл!D$1,0,1)</f>
        <v>0</v>
      </c>
      <c r="E19">
        <f>IF(Сырые!E19=кл!E$1,0,1)</f>
        <v>1</v>
      </c>
      <c r="F19">
        <f>IF(Сырые!F19=кл!F$1,0,1)</f>
        <v>1</v>
      </c>
      <c r="G19">
        <f>IF(Сырые!G19=кл!G$1,0,1)</f>
        <v>1</v>
      </c>
      <c r="H19">
        <f>IF(Сырые!H19=кл!H$1,0,1)</f>
        <v>1</v>
      </c>
      <c r="I19">
        <f>IF(Сырые!I19=кл!I$1,0,1)</f>
        <v>1</v>
      </c>
      <c r="J19">
        <f>IF(Сырые!J19=кл!J$1,0,1)</f>
        <v>1</v>
      </c>
      <c r="K19">
        <f>IF(Сырые!K19=кл!K$1,0,1)</f>
        <v>0</v>
      </c>
      <c r="L19">
        <f>IF(Сырые!L19=кл!L$1,0,1)</f>
        <v>1</v>
      </c>
      <c r="M19">
        <f>IF(Сырые!M19=кл!M$1,0,1)</f>
        <v>0</v>
      </c>
      <c r="N19">
        <f>IF(Сырые!N19=кл!N$1,0,1)</f>
        <v>1</v>
      </c>
      <c r="O19">
        <f>IF(Сырые!O19=кл!O$1,0,1)</f>
        <v>1</v>
      </c>
      <c r="P19">
        <f>IF(Сырые!P19=кл!P$1,0,1)</f>
        <v>0</v>
      </c>
      <c r="Q19">
        <f>IF(Сырые!Q19=кл!Q$1,0,1)</f>
        <v>1</v>
      </c>
      <c r="R19">
        <f>IF(Сырые!R19=кл!R$1,0,1)</f>
        <v>0</v>
      </c>
      <c r="S19">
        <f>IF(Сырые!S19=кл!S$1,0,1)</f>
        <v>0</v>
      </c>
      <c r="T19">
        <f>IF(Сырые!T19=кл!T$1,0,1)</f>
        <v>1</v>
      </c>
      <c r="U19">
        <f>IF(Сырые!U19=кл!U$1,0,1)</f>
        <v>1</v>
      </c>
      <c r="V19">
        <f>IF(Сырые!V19=кл!V$1,0,1)</f>
        <v>1</v>
      </c>
      <c r="W19">
        <f>IF(Сырые!W19=кл!W$1,0,1)</f>
        <v>1</v>
      </c>
      <c r="X19">
        <f>IF(Сырые!X19=кл!X$1,0,1)</f>
        <v>0</v>
      </c>
      <c r="Y19">
        <f>IF(Сырые!Y19=кл!Y$1,0,1)</f>
        <v>0</v>
      </c>
      <c r="Z19">
        <f>IF(Сырые!Z19=кл!Z$1,0,1)</f>
        <v>1</v>
      </c>
      <c r="AA19">
        <f>IF(Сырые!AA19=кл!AA$1,0,1)</f>
        <v>0</v>
      </c>
      <c r="AB19">
        <f>IF(Сырые!AB19=кл!AB$1,0,1)</f>
        <v>1</v>
      </c>
      <c r="AC19">
        <f>IF(Сырые!AC19=кл!AC$1,0,1)</f>
        <v>1</v>
      </c>
      <c r="AD19">
        <f>IF(Сырые!AD19=кл!AD$1,0,1)</f>
        <v>1</v>
      </c>
      <c r="AE19">
        <f>IF(Сырые!AE19=кл!AE$1,0,1)</f>
        <v>0</v>
      </c>
      <c r="AF19">
        <f>IF(Сырые!AF19=кл!AF$1,0,1)</f>
        <v>0</v>
      </c>
      <c r="AG19">
        <f>IF(Сырые!AG19=кл!AG$1,0,1)</f>
        <v>1</v>
      </c>
      <c r="AH19">
        <f>IF(Сырые!AH19=кл!AH$1,0,1)</f>
        <v>1</v>
      </c>
      <c r="AI19">
        <f>IF(Сырые!AI19=кл!AI$1,0,1)</f>
        <v>0</v>
      </c>
      <c r="AJ19">
        <f>IF(Сырые!AJ19=кл!AJ$1,0,1)</f>
        <v>1</v>
      </c>
      <c r="AK19">
        <f>IF(Сырые!AK19=кл!AK$1,0,1)</f>
        <v>0</v>
      </c>
      <c r="AL19">
        <f>IF(Сырые!AL19=кл!AL$1,0,1)</f>
        <v>0</v>
      </c>
      <c r="AM19">
        <f>IF(Сырые!AM19=кл!AM$1,0,1)</f>
        <v>1</v>
      </c>
      <c r="AN19">
        <f>IF(Сырые!AN19=кл!AN$1,0,1)</f>
        <v>0</v>
      </c>
      <c r="AO19">
        <f>IF(Сырые!AO19=кл!AO$1,0,1)</f>
        <v>1</v>
      </c>
      <c r="AP19">
        <f>IF(Сырые!AP19=кл!AP$1,0,1)</f>
        <v>1</v>
      </c>
      <c r="AQ19">
        <f>IF(Сырые!AQ19=кл!AQ$1,0,1)</f>
        <v>0</v>
      </c>
      <c r="AR19">
        <f>IF(Сырые!AR19=кл!AR$1,0,1)</f>
        <v>1</v>
      </c>
      <c r="AS19">
        <f>IF(Сырые!AS19=кл!AS$1,0,1)</f>
        <v>1</v>
      </c>
      <c r="AT19">
        <f>IF(Сырые!AT19=кл!AT$1,0,1)</f>
        <v>0</v>
      </c>
      <c r="AU19">
        <f>IF(Сырые!AU19=кл!AU$1,0,1)</f>
        <v>1</v>
      </c>
      <c r="AV19">
        <f>IF(Сырые!AV19=кл!AV$1,0,1)</f>
        <v>1</v>
      </c>
      <c r="AW19">
        <f>IF(Сырые!AW19=кл!AW$1,0,1)</f>
        <v>1</v>
      </c>
      <c r="AX19">
        <f>IF(Сырые!AX19=кл!AX$1,0,1)</f>
        <v>0</v>
      </c>
      <c r="AY19">
        <f>IF(Сырые!AY19=кл!AY$1,0,1)</f>
        <v>1</v>
      </c>
      <c r="AZ19">
        <f>IF(Сырые!AZ19=кл!AZ$1,0,1)</f>
        <v>0</v>
      </c>
      <c r="BA19">
        <f>IF(Сырые!BA19=кл!BA$1,0,1)</f>
        <v>0</v>
      </c>
      <c r="BB19">
        <f>IF(Сырые!BB19=кл!BB$1,0,1)</f>
        <v>0</v>
      </c>
      <c r="BC19">
        <f>IF(Сырые!BC19=кл!BC$1,0,1)</f>
        <v>0</v>
      </c>
      <c r="BD19">
        <f>IF(Сырые!BD19=кл!BD$1,0,1)</f>
        <v>0</v>
      </c>
      <c r="BE19">
        <f>IF(Сырые!BE19=кл!BE$1,0,1)</f>
        <v>1</v>
      </c>
      <c r="BF19">
        <f>IF(Сырые!BF19=кл!BF$1,0,1)</f>
        <v>1</v>
      </c>
      <c r="BG19">
        <f>IF(Сырые!BG19=кл!BG$1,0,1)</f>
        <v>0</v>
      </c>
      <c r="BH19">
        <f>IF(Сырые!BH19=кл!BH$1,0,1)</f>
        <v>0</v>
      </c>
    </row>
    <row r="20" spans="1:60" ht="12.75">
      <c r="A20">
        <f>Сырые!A20</f>
        <v>18</v>
      </c>
      <c r="B20">
        <f>Сырые!B20</f>
        <v>0</v>
      </c>
      <c r="C20">
        <f>IF(Сырые!C20=кл!C$1,0,1)</f>
        <v>0</v>
      </c>
      <c r="D20">
        <f>IF(Сырые!D20=кл!D$1,0,1)</f>
        <v>0</v>
      </c>
      <c r="E20">
        <f>IF(Сырые!E20=кл!E$1,0,1)</f>
        <v>0</v>
      </c>
      <c r="F20">
        <f>IF(Сырые!F20=кл!F$1,0,1)</f>
        <v>0</v>
      </c>
      <c r="G20">
        <f>IF(Сырые!G20=кл!G$1,0,1)</f>
        <v>0</v>
      </c>
      <c r="H20">
        <f>IF(Сырые!H20=кл!H$1,0,1)</f>
        <v>0</v>
      </c>
      <c r="I20">
        <f>IF(Сырые!I20=кл!I$1,0,1)</f>
        <v>0</v>
      </c>
      <c r="J20">
        <f>IF(Сырые!J20=кл!J$1,0,1)</f>
        <v>0</v>
      </c>
      <c r="K20">
        <f>IF(Сырые!K20=кл!K$1,0,1)</f>
        <v>0</v>
      </c>
      <c r="L20">
        <f>IF(Сырые!L20=кл!L$1,0,1)</f>
        <v>0</v>
      </c>
      <c r="M20">
        <f>IF(Сырые!M20=кл!M$1,0,1)</f>
        <v>1</v>
      </c>
      <c r="N20">
        <f>IF(Сырые!N20=кл!N$1,0,1)</f>
        <v>0</v>
      </c>
      <c r="O20">
        <f>IF(Сырые!O20=кл!O$1,0,1)</f>
        <v>0</v>
      </c>
      <c r="P20">
        <f>IF(Сырые!P20=кл!P$1,0,1)</f>
        <v>0</v>
      </c>
      <c r="Q20">
        <f>IF(Сырые!Q20=кл!Q$1,0,1)</f>
        <v>0</v>
      </c>
      <c r="R20">
        <f>IF(Сырые!R20=кл!R$1,0,1)</f>
        <v>0</v>
      </c>
      <c r="S20">
        <f>IF(Сырые!S20=кл!S$1,0,1)</f>
        <v>0</v>
      </c>
      <c r="T20">
        <f>IF(Сырые!T20=кл!T$1,0,1)</f>
        <v>0</v>
      </c>
      <c r="U20">
        <f>IF(Сырые!U20=кл!U$1,0,1)</f>
        <v>0</v>
      </c>
      <c r="V20">
        <f>IF(Сырые!V20=кл!V$1,0,1)</f>
        <v>1</v>
      </c>
      <c r="W20">
        <f>IF(Сырые!W20=кл!W$1,0,1)</f>
        <v>0</v>
      </c>
      <c r="X20">
        <f>IF(Сырые!X20=кл!X$1,0,1)</f>
        <v>1</v>
      </c>
      <c r="Y20">
        <f>IF(Сырые!Y20=кл!Y$1,0,1)</f>
        <v>0</v>
      </c>
      <c r="Z20">
        <f>IF(Сырые!Z20=кл!Z$1,0,1)</f>
        <v>1</v>
      </c>
      <c r="AA20">
        <f>IF(Сырые!AA20=кл!AA$1,0,1)</f>
        <v>1</v>
      </c>
      <c r="AB20">
        <f>IF(Сырые!AB20=кл!AB$1,0,1)</f>
        <v>0</v>
      </c>
      <c r="AC20">
        <f>IF(Сырые!AC20=кл!AC$1,0,1)</f>
        <v>0</v>
      </c>
      <c r="AD20">
        <f>IF(Сырые!AD20=кл!AD$1,0,1)</f>
        <v>0</v>
      </c>
      <c r="AE20">
        <f>IF(Сырые!AE20=кл!AE$1,0,1)</f>
        <v>0</v>
      </c>
      <c r="AF20">
        <f>IF(Сырые!AF20=кл!AF$1,0,1)</f>
        <v>1</v>
      </c>
      <c r="AG20">
        <f>IF(Сырые!AG20=кл!AG$1,0,1)</f>
        <v>0</v>
      </c>
      <c r="AH20">
        <f>IF(Сырые!AH20=кл!AH$1,0,1)</f>
        <v>0</v>
      </c>
      <c r="AI20">
        <f>IF(Сырые!AI20=кл!AI$1,0,1)</f>
        <v>0</v>
      </c>
      <c r="AJ20">
        <f>IF(Сырые!AJ20=кл!AJ$1,0,1)</f>
        <v>0</v>
      </c>
      <c r="AK20">
        <f>IF(Сырые!AK20=кл!AK$1,0,1)</f>
        <v>1</v>
      </c>
      <c r="AL20">
        <f>IF(Сырые!AL20=кл!AL$1,0,1)</f>
        <v>1</v>
      </c>
      <c r="AM20">
        <f>IF(Сырые!AM20=кл!AM$1,0,1)</f>
        <v>0</v>
      </c>
      <c r="AN20">
        <f>IF(Сырые!AN20=кл!AN$1,0,1)</f>
        <v>1</v>
      </c>
      <c r="AO20">
        <f>IF(Сырые!AO20=кл!AO$1,0,1)</f>
        <v>1</v>
      </c>
      <c r="AP20">
        <f>IF(Сырые!AP20=кл!AP$1,0,1)</f>
        <v>0</v>
      </c>
      <c r="AQ20">
        <f>IF(Сырые!AQ20=кл!AQ$1,0,1)</f>
        <v>1</v>
      </c>
      <c r="AR20">
        <f>IF(Сырые!AR20=кл!AR$1,0,1)</f>
        <v>0</v>
      </c>
      <c r="AS20">
        <f>IF(Сырые!AS20=кл!AS$1,0,1)</f>
        <v>1</v>
      </c>
      <c r="AT20">
        <f>IF(Сырые!AT20=кл!AT$1,0,1)</f>
        <v>1</v>
      </c>
      <c r="AU20">
        <f>IF(Сырые!AU20=кл!AU$1,0,1)</f>
        <v>0</v>
      </c>
      <c r="AV20">
        <f>IF(Сырые!AV20=кл!AV$1,0,1)</f>
        <v>0</v>
      </c>
      <c r="AW20">
        <f>IF(Сырые!AW20=кл!AW$1,0,1)</f>
        <v>0</v>
      </c>
      <c r="AX20">
        <f>IF(Сырые!AX20=кл!AX$1,0,1)</f>
        <v>0</v>
      </c>
      <c r="AY20">
        <f>IF(Сырые!AY20=кл!AY$1,0,1)</f>
        <v>0</v>
      </c>
      <c r="AZ20">
        <f>IF(Сырые!AZ20=кл!AZ$1,0,1)</f>
        <v>0</v>
      </c>
      <c r="BA20">
        <f>IF(Сырые!BA20=кл!BA$1,0,1)</f>
        <v>0</v>
      </c>
      <c r="BB20">
        <f>IF(Сырые!BB20=кл!BB$1,0,1)</f>
        <v>0</v>
      </c>
      <c r="BC20">
        <f>IF(Сырые!BC20=кл!BC$1,0,1)</f>
        <v>0</v>
      </c>
      <c r="BD20">
        <f>IF(Сырые!BD20=кл!BD$1,0,1)</f>
        <v>0</v>
      </c>
      <c r="BE20">
        <f>IF(Сырые!BE20=кл!BE$1,0,1)</f>
        <v>0</v>
      </c>
      <c r="BF20">
        <f>IF(Сырые!BF20=кл!BF$1,0,1)</f>
        <v>0</v>
      </c>
      <c r="BG20">
        <f>IF(Сырые!BG20=кл!BG$1,0,1)</f>
        <v>0</v>
      </c>
      <c r="BH20">
        <f>IF(Сырые!BH20=кл!BH$1,0,1)</f>
        <v>0</v>
      </c>
    </row>
    <row r="21" spans="1:60" ht="12.75">
      <c r="A21">
        <f>Сырые!A21</f>
        <v>19</v>
      </c>
      <c r="B21">
        <f>Сырые!B21</f>
        <v>0</v>
      </c>
      <c r="C21">
        <f>IF(Сырые!C21=кл!C$1,0,1)</f>
        <v>0</v>
      </c>
      <c r="D21">
        <f>IF(Сырые!D21=кл!D$1,0,1)</f>
        <v>0</v>
      </c>
      <c r="E21">
        <f>IF(Сырые!E21=кл!E$1,0,1)</f>
        <v>0</v>
      </c>
      <c r="F21">
        <f>IF(Сырые!F21=кл!F$1,0,1)</f>
        <v>0</v>
      </c>
      <c r="G21">
        <f>IF(Сырые!G21=кл!G$1,0,1)</f>
        <v>0</v>
      </c>
      <c r="H21">
        <f>IF(Сырые!H21=кл!H$1,0,1)</f>
        <v>0</v>
      </c>
      <c r="I21">
        <f>IF(Сырые!I21=кл!I$1,0,1)</f>
        <v>0</v>
      </c>
      <c r="J21">
        <f>IF(Сырые!J21=кл!J$1,0,1)</f>
        <v>0</v>
      </c>
      <c r="K21">
        <f>IF(Сырые!K21=кл!K$1,0,1)</f>
        <v>0</v>
      </c>
      <c r="L21">
        <f>IF(Сырые!L21=кл!L$1,0,1)</f>
        <v>0</v>
      </c>
      <c r="M21">
        <f>IF(Сырые!M21=кл!M$1,0,1)</f>
        <v>1</v>
      </c>
      <c r="N21">
        <f>IF(Сырые!N21=кл!N$1,0,1)</f>
        <v>0</v>
      </c>
      <c r="O21">
        <f>IF(Сырые!O21=кл!O$1,0,1)</f>
        <v>0</v>
      </c>
      <c r="P21">
        <f>IF(Сырые!P21=кл!P$1,0,1)</f>
        <v>0</v>
      </c>
      <c r="Q21">
        <f>IF(Сырые!Q21=кл!Q$1,0,1)</f>
        <v>0</v>
      </c>
      <c r="R21">
        <f>IF(Сырые!R21=кл!R$1,0,1)</f>
        <v>0</v>
      </c>
      <c r="S21">
        <f>IF(Сырые!S21=кл!S$1,0,1)</f>
        <v>0</v>
      </c>
      <c r="T21">
        <f>IF(Сырые!T21=кл!T$1,0,1)</f>
        <v>0</v>
      </c>
      <c r="U21">
        <f>IF(Сырые!U21=кл!U$1,0,1)</f>
        <v>0</v>
      </c>
      <c r="V21">
        <f>IF(Сырые!V21=кл!V$1,0,1)</f>
        <v>1</v>
      </c>
      <c r="W21">
        <f>IF(Сырые!W21=кл!W$1,0,1)</f>
        <v>0</v>
      </c>
      <c r="X21">
        <f>IF(Сырые!X21=кл!X$1,0,1)</f>
        <v>1</v>
      </c>
      <c r="Y21">
        <f>IF(Сырые!Y21=кл!Y$1,0,1)</f>
        <v>0</v>
      </c>
      <c r="Z21">
        <f>IF(Сырые!Z21=кл!Z$1,0,1)</f>
        <v>1</v>
      </c>
      <c r="AA21">
        <f>IF(Сырые!AA21=кл!AA$1,0,1)</f>
        <v>1</v>
      </c>
      <c r="AB21">
        <f>IF(Сырые!AB21=кл!AB$1,0,1)</f>
        <v>0</v>
      </c>
      <c r="AC21">
        <f>IF(Сырые!AC21=кл!AC$1,0,1)</f>
        <v>0</v>
      </c>
      <c r="AD21">
        <f>IF(Сырые!AD21=кл!AD$1,0,1)</f>
        <v>0</v>
      </c>
      <c r="AE21">
        <f>IF(Сырые!AE21=кл!AE$1,0,1)</f>
        <v>0</v>
      </c>
      <c r="AF21">
        <f>IF(Сырые!AF21=кл!AF$1,0,1)</f>
        <v>1</v>
      </c>
      <c r="AG21">
        <f>IF(Сырые!AG21=кл!AG$1,0,1)</f>
        <v>0</v>
      </c>
      <c r="AH21">
        <f>IF(Сырые!AH21=кл!AH$1,0,1)</f>
        <v>0</v>
      </c>
      <c r="AI21">
        <f>IF(Сырые!AI21=кл!AI$1,0,1)</f>
        <v>0</v>
      </c>
      <c r="AJ21">
        <f>IF(Сырые!AJ21=кл!AJ$1,0,1)</f>
        <v>0</v>
      </c>
      <c r="AK21">
        <f>IF(Сырые!AK21=кл!AK$1,0,1)</f>
        <v>1</v>
      </c>
      <c r="AL21">
        <f>IF(Сырые!AL21=кл!AL$1,0,1)</f>
        <v>1</v>
      </c>
      <c r="AM21">
        <f>IF(Сырые!AM21=кл!AM$1,0,1)</f>
        <v>0</v>
      </c>
      <c r="AN21">
        <f>IF(Сырые!AN21=кл!AN$1,0,1)</f>
        <v>1</v>
      </c>
      <c r="AO21">
        <f>IF(Сырые!AO21=кл!AO$1,0,1)</f>
        <v>1</v>
      </c>
      <c r="AP21">
        <f>IF(Сырые!AP21=кл!AP$1,0,1)</f>
        <v>0</v>
      </c>
      <c r="AQ21">
        <f>IF(Сырые!AQ21=кл!AQ$1,0,1)</f>
        <v>1</v>
      </c>
      <c r="AR21">
        <f>IF(Сырые!AR21=кл!AR$1,0,1)</f>
        <v>0</v>
      </c>
      <c r="AS21">
        <f>IF(Сырые!AS21=кл!AS$1,0,1)</f>
        <v>1</v>
      </c>
      <c r="AT21">
        <f>IF(Сырые!AT21=кл!AT$1,0,1)</f>
        <v>1</v>
      </c>
      <c r="AU21">
        <f>IF(Сырые!AU21=кл!AU$1,0,1)</f>
        <v>0</v>
      </c>
      <c r="AV21">
        <f>IF(Сырые!AV21=кл!AV$1,0,1)</f>
        <v>0</v>
      </c>
      <c r="AW21">
        <f>IF(Сырые!AW21=кл!AW$1,0,1)</f>
        <v>0</v>
      </c>
      <c r="AX21">
        <f>IF(Сырые!AX21=кл!AX$1,0,1)</f>
        <v>0</v>
      </c>
      <c r="AY21">
        <f>IF(Сырые!AY21=кл!AY$1,0,1)</f>
        <v>0</v>
      </c>
      <c r="AZ21">
        <f>IF(Сырые!AZ21=кл!AZ$1,0,1)</f>
        <v>0</v>
      </c>
      <c r="BA21">
        <f>IF(Сырые!BA21=кл!BA$1,0,1)</f>
        <v>0</v>
      </c>
      <c r="BB21">
        <f>IF(Сырые!BB21=кл!BB$1,0,1)</f>
        <v>0</v>
      </c>
      <c r="BC21">
        <f>IF(Сырые!BC21=кл!BC$1,0,1)</f>
        <v>0</v>
      </c>
      <c r="BD21">
        <f>IF(Сырые!BD21=кл!BD$1,0,1)</f>
        <v>0</v>
      </c>
      <c r="BE21">
        <f>IF(Сырые!BE21=кл!BE$1,0,1)</f>
        <v>0</v>
      </c>
      <c r="BF21">
        <f>IF(Сырые!BF21=кл!BF$1,0,1)</f>
        <v>0</v>
      </c>
      <c r="BG21">
        <f>IF(Сырые!BG21=кл!BG$1,0,1)</f>
        <v>0</v>
      </c>
      <c r="BH21">
        <f>IF(Сырые!BH21=кл!BH$1,0,1)</f>
        <v>0</v>
      </c>
    </row>
    <row r="22" spans="1:60" ht="12.75">
      <c r="A22">
        <f>Сырые!A22</f>
        <v>20</v>
      </c>
      <c r="B22">
        <f>Сырые!B22</f>
        <v>0</v>
      </c>
      <c r="C22">
        <f>IF(Сырые!C22=кл!C$1,0,1)</f>
        <v>0</v>
      </c>
      <c r="D22">
        <f>IF(Сырые!D22=кл!D$1,0,1)</f>
        <v>0</v>
      </c>
      <c r="E22">
        <f>IF(Сырые!E22=кл!E$1,0,1)</f>
        <v>0</v>
      </c>
      <c r="F22">
        <f>IF(Сырые!F22=кл!F$1,0,1)</f>
        <v>0</v>
      </c>
      <c r="G22">
        <f>IF(Сырые!G22=кл!G$1,0,1)</f>
        <v>0</v>
      </c>
      <c r="H22">
        <f>IF(Сырые!H22=кл!H$1,0,1)</f>
        <v>0</v>
      </c>
      <c r="I22">
        <f>IF(Сырые!I22=кл!I$1,0,1)</f>
        <v>0</v>
      </c>
      <c r="J22">
        <f>IF(Сырые!J22=кл!J$1,0,1)</f>
        <v>0</v>
      </c>
      <c r="K22">
        <f>IF(Сырые!K22=кл!K$1,0,1)</f>
        <v>0</v>
      </c>
      <c r="L22">
        <f>IF(Сырые!L22=кл!L$1,0,1)</f>
        <v>0</v>
      </c>
      <c r="M22">
        <f>IF(Сырые!M22=кл!M$1,0,1)</f>
        <v>1</v>
      </c>
      <c r="N22">
        <f>IF(Сырые!N22=кл!N$1,0,1)</f>
        <v>0</v>
      </c>
      <c r="O22">
        <f>IF(Сырые!O22=кл!O$1,0,1)</f>
        <v>0</v>
      </c>
      <c r="P22">
        <f>IF(Сырые!P22=кл!P$1,0,1)</f>
        <v>0</v>
      </c>
      <c r="Q22">
        <f>IF(Сырые!Q22=кл!Q$1,0,1)</f>
        <v>0</v>
      </c>
      <c r="R22">
        <f>IF(Сырые!R22=кл!R$1,0,1)</f>
        <v>0</v>
      </c>
      <c r="S22">
        <f>IF(Сырые!S22=кл!S$1,0,1)</f>
        <v>0</v>
      </c>
      <c r="T22">
        <f>IF(Сырые!T22=кл!T$1,0,1)</f>
        <v>0</v>
      </c>
      <c r="U22">
        <f>IF(Сырые!U22=кл!U$1,0,1)</f>
        <v>0</v>
      </c>
      <c r="V22">
        <f>IF(Сырые!V22=кл!V$1,0,1)</f>
        <v>1</v>
      </c>
      <c r="W22">
        <f>IF(Сырые!W22=кл!W$1,0,1)</f>
        <v>0</v>
      </c>
      <c r="X22">
        <f>IF(Сырые!X22=кл!X$1,0,1)</f>
        <v>1</v>
      </c>
      <c r="Y22">
        <f>IF(Сырые!Y22=кл!Y$1,0,1)</f>
        <v>0</v>
      </c>
      <c r="Z22">
        <f>IF(Сырые!Z22=кл!Z$1,0,1)</f>
        <v>1</v>
      </c>
      <c r="AA22">
        <f>IF(Сырые!AA22=кл!AA$1,0,1)</f>
        <v>1</v>
      </c>
      <c r="AB22">
        <f>IF(Сырые!AB22=кл!AB$1,0,1)</f>
        <v>0</v>
      </c>
      <c r="AC22">
        <f>IF(Сырые!AC22=кл!AC$1,0,1)</f>
        <v>0</v>
      </c>
      <c r="AD22">
        <f>IF(Сырые!AD22=кл!AD$1,0,1)</f>
        <v>0</v>
      </c>
      <c r="AE22">
        <f>IF(Сырые!AE22=кл!AE$1,0,1)</f>
        <v>0</v>
      </c>
      <c r="AF22">
        <f>IF(Сырые!AF22=кл!AF$1,0,1)</f>
        <v>1</v>
      </c>
      <c r="AG22">
        <f>IF(Сырые!AG22=кл!AG$1,0,1)</f>
        <v>0</v>
      </c>
      <c r="AH22">
        <f>IF(Сырые!AH22=кл!AH$1,0,1)</f>
        <v>0</v>
      </c>
      <c r="AI22">
        <f>IF(Сырые!AI22=кл!AI$1,0,1)</f>
        <v>0</v>
      </c>
      <c r="AJ22">
        <f>IF(Сырые!AJ22=кл!AJ$1,0,1)</f>
        <v>0</v>
      </c>
      <c r="AK22">
        <f>IF(Сырые!AK22=кл!AK$1,0,1)</f>
        <v>1</v>
      </c>
      <c r="AL22">
        <f>IF(Сырые!AL22=кл!AL$1,0,1)</f>
        <v>1</v>
      </c>
      <c r="AM22">
        <f>IF(Сырые!AM22=кл!AM$1,0,1)</f>
        <v>0</v>
      </c>
      <c r="AN22">
        <f>IF(Сырые!AN22=кл!AN$1,0,1)</f>
        <v>1</v>
      </c>
      <c r="AO22">
        <f>IF(Сырые!AO22=кл!AO$1,0,1)</f>
        <v>1</v>
      </c>
      <c r="AP22">
        <f>IF(Сырые!AP22=кл!AP$1,0,1)</f>
        <v>0</v>
      </c>
      <c r="AQ22">
        <f>IF(Сырые!AQ22=кл!AQ$1,0,1)</f>
        <v>1</v>
      </c>
      <c r="AR22">
        <f>IF(Сырые!AR22=кл!AR$1,0,1)</f>
        <v>0</v>
      </c>
      <c r="AS22">
        <f>IF(Сырые!AS22=кл!AS$1,0,1)</f>
        <v>1</v>
      </c>
      <c r="AT22">
        <f>IF(Сырые!AT22=кл!AT$1,0,1)</f>
        <v>1</v>
      </c>
      <c r="AU22">
        <f>IF(Сырые!AU22=кл!AU$1,0,1)</f>
        <v>0</v>
      </c>
      <c r="AV22">
        <f>IF(Сырые!AV22=кл!AV$1,0,1)</f>
        <v>0</v>
      </c>
      <c r="AW22">
        <f>IF(Сырые!AW22=кл!AW$1,0,1)</f>
        <v>0</v>
      </c>
      <c r="AX22">
        <f>IF(Сырые!AX22=кл!AX$1,0,1)</f>
        <v>0</v>
      </c>
      <c r="AY22">
        <f>IF(Сырые!AY22=кл!AY$1,0,1)</f>
        <v>0</v>
      </c>
      <c r="AZ22">
        <f>IF(Сырые!AZ22=кл!AZ$1,0,1)</f>
        <v>0</v>
      </c>
      <c r="BA22">
        <f>IF(Сырые!BA22=кл!BA$1,0,1)</f>
        <v>0</v>
      </c>
      <c r="BB22">
        <f>IF(Сырые!BB22=кл!BB$1,0,1)</f>
        <v>0</v>
      </c>
      <c r="BC22">
        <f>IF(Сырые!BC22=кл!BC$1,0,1)</f>
        <v>0</v>
      </c>
      <c r="BD22">
        <f>IF(Сырые!BD22=кл!BD$1,0,1)</f>
        <v>0</v>
      </c>
      <c r="BE22">
        <f>IF(Сырые!BE22=кл!BE$1,0,1)</f>
        <v>0</v>
      </c>
      <c r="BF22">
        <f>IF(Сырые!BF22=кл!BF$1,0,1)</f>
        <v>0</v>
      </c>
      <c r="BG22">
        <f>IF(Сырые!BG22=кл!BG$1,0,1)</f>
        <v>0</v>
      </c>
      <c r="BH22">
        <f>IF(Сырые!BH22=кл!BH$1,0,1)</f>
        <v>0</v>
      </c>
    </row>
    <row r="23" spans="1:60" ht="12.75">
      <c r="A23">
        <f>Сырые!A23</f>
        <v>21</v>
      </c>
      <c r="B23">
        <f>Сырые!B23</f>
        <v>0</v>
      </c>
      <c r="C23">
        <f>IF(Сырые!C23=кл!C$1,0,1)</f>
        <v>0</v>
      </c>
      <c r="D23">
        <f>IF(Сырые!D23=кл!D$1,0,1)</f>
        <v>0</v>
      </c>
      <c r="E23">
        <f>IF(Сырые!E23=кл!E$1,0,1)</f>
        <v>0</v>
      </c>
      <c r="F23">
        <f>IF(Сырые!F23=кл!F$1,0,1)</f>
        <v>0</v>
      </c>
      <c r="G23">
        <f>IF(Сырые!G23=кл!G$1,0,1)</f>
        <v>0</v>
      </c>
      <c r="H23">
        <f>IF(Сырые!H23=кл!H$1,0,1)</f>
        <v>0</v>
      </c>
      <c r="I23">
        <f>IF(Сырые!I23=кл!I$1,0,1)</f>
        <v>0</v>
      </c>
      <c r="J23">
        <f>IF(Сырые!J23=кл!J$1,0,1)</f>
        <v>0</v>
      </c>
      <c r="K23">
        <f>IF(Сырые!K23=кл!K$1,0,1)</f>
        <v>0</v>
      </c>
      <c r="L23">
        <f>IF(Сырые!L23=кл!L$1,0,1)</f>
        <v>0</v>
      </c>
      <c r="M23">
        <f>IF(Сырые!M23=кл!M$1,0,1)</f>
        <v>1</v>
      </c>
      <c r="N23">
        <f>IF(Сырые!N23=кл!N$1,0,1)</f>
        <v>0</v>
      </c>
      <c r="O23">
        <f>IF(Сырые!O23=кл!O$1,0,1)</f>
        <v>0</v>
      </c>
      <c r="P23">
        <f>IF(Сырые!P23=кл!P$1,0,1)</f>
        <v>0</v>
      </c>
      <c r="Q23">
        <f>IF(Сырые!Q23=кл!Q$1,0,1)</f>
        <v>0</v>
      </c>
      <c r="R23">
        <f>IF(Сырые!R23=кл!R$1,0,1)</f>
        <v>0</v>
      </c>
      <c r="S23">
        <f>IF(Сырые!S23=кл!S$1,0,1)</f>
        <v>0</v>
      </c>
      <c r="T23">
        <f>IF(Сырые!T23=кл!T$1,0,1)</f>
        <v>0</v>
      </c>
      <c r="U23">
        <f>IF(Сырые!U23=кл!U$1,0,1)</f>
        <v>0</v>
      </c>
      <c r="V23">
        <f>IF(Сырые!V23=кл!V$1,0,1)</f>
        <v>1</v>
      </c>
      <c r="W23">
        <f>IF(Сырые!W23=кл!W$1,0,1)</f>
        <v>0</v>
      </c>
      <c r="X23">
        <f>IF(Сырые!X23=кл!X$1,0,1)</f>
        <v>1</v>
      </c>
      <c r="Y23">
        <f>IF(Сырые!Y23=кл!Y$1,0,1)</f>
        <v>0</v>
      </c>
      <c r="Z23">
        <f>IF(Сырые!Z23=кл!Z$1,0,1)</f>
        <v>1</v>
      </c>
      <c r="AA23">
        <f>IF(Сырые!AA23=кл!AA$1,0,1)</f>
        <v>1</v>
      </c>
      <c r="AB23">
        <f>IF(Сырые!AB23=кл!AB$1,0,1)</f>
        <v>0</v>
      </c>
      <c r="AC23">
        <f>IF(Сырые!AC23=кл!AC$1,0,1)</f>
        <v>0</v>
      </c>
      <c r="AD23">
        <f>IF(Сырые!AD23=кл!AD$1,0,1)</f>
        <v>0</v>
      </c>
      <c r="AE23">
        <f>IF(Сырые!AE23=кл!AE$1,0,1)</f>
        <v>0</v>
      </c>
      <c r="AF23">
        <f>IF(Сырые!AF23=кл!AF$1,0,1)</f>
        <v>1</v>
      </c>
      <c r="AG23">
        <f>IF(Сырые!AG23=кл!AG$1,0,1)</f>
        <v>0</v>
      </c>
      <c r="AH23">
        <f>IF(Сырые!AH23=кл!AH$1,0,1)</f>
        <v>0</v>
      </c>
      <c r="AI23">
        <f>IF(Сырые!AI23=кл!AI$1,0,1)</f>
        <v>0</v>
      </c>
      <c r="AJ23">
        <f>IF(Сырые!AJ23=кл!AJ$1,0,1)</f>
        <v>0</v>
      </c>
      <c r="AK23">
        <f>IF(Сырые!AK23=кл!AK$1,0,1)</f>
        <v>1</v>
      </c>
      <c r="AL23">
        <f>IF(Сырые!AL23=кл!AL$1,0,1)</f>
        <v>1</v>
      </c>
      <c r="AM23">
        <f>IF(Сырые!AM23=кл!AM$1,0,1)</f>
        <v>0</v>
      </c>
      <c r="AN23">
        <f>IF(Сырые!AN23=кл!AN$1,0,1)</f>
        <v>1</v>
      </c>
      <c r="AO23">
        <f>IF(Сырые!AO23=кл!AO$1,0,1)</f>
        <v>1</v>
      </c>
      <c r="AP23">
        <f>IF(Сырые!AP23=кл!AP$1,0,1)</f>
        <v>0</v>
      </c>
      <c r="AQ23">
        <f>IF(Сырые!AQ23=кл!AQ$1,0,1)</f>
        <v>1</v>
      </c>
      <c r="AR23">
        <f>IF(Сырые!AR23=кл!AR$1,0,1)</f>
        <v>0</v>
      </c>
      <c r="AS23">
        <f>IF(Сырые!AS23=кл!AS$1,0,1)</f>
        <v>1</v>
      </c>
      <c r="AT23">
        <f>IF(Сырые!AT23=кл!AT$1,0,1)</f>
        <v>1</v>
      </c>
      <c r="AU23">
        <f>IF(Сырые!AU23=кл!AU$1,0,1)</f>
        <v>0</v>
      </c>
      <c r="AV23">
        <f>IF(Сырые!AV23=кл!AV$1,0,1)</f>
        <v>0</v>
      </c>
      <c r="AW23">
        <f>IF(Сырые!AW23=кл!AW$1,0,1)</f>
        <v>0</v>
      </c>
      <c r="AX23">
        <f>IF(Сырые!AX23=кл!AX$1,0,1)</f>
        <v>0</v>
      </c>
      <c r="AY23">
        <f>IF(Сырые!AY23=кл!AY$1,0,1)</f>
        <v>0</v>
      </c>
      <c r="AZ23">
        <f>IF(Сырые!AZ23=кл!AZ$1,0,1)</f>
        <v>0</v>
      </c>
      <c r="BA23">
        <f>IF(Сырые!BA23=кл!BA$1,0,1)</f>
        <v>0</v>
      </c>
      <c r="BB23">
        <f>IF(Сырые!BB23=кл!BB$1,0,1)</f>
        <v>0</v>
      </c>
      <c r="BC23">
        <f>IF(Сырые!BC23=кл!BC$1,0,1)</f>
        <v>0</v>
      </c>
      <c r="BD23">
        <f>IF(Сырые!BD23=кл!BD$1,0,1)</f>
        <v>0</v>
      </c>
      <c r="BE23">
        <f>IF(Сырые!BE23=кл!BE$1,0,1)</f>
        <v>0</v>
      </c>
      <c r="BF23">
        <f>IF(Сырые!BF23=кл!BF$1,0,1)</f>
        <v>0</v>
      </c>
      <c r="BG23">
        <f>IF(Сырые!BG23=кл!BG$1,0,1)</f>
        <v>0</v>
      </c>
      <c r="BH23">
        <f>IF(Сырые!BH23=кл!BH$1,0,1)</f>
        <v>0</v>
      </c>
    </row>
    <row r="24" spans="1:60" ht="12.75">
      <c r="A24">
        <f>Сырые!A24</f>
        <v>22</v>
      </c>
      <c r="B24">
        <f>Сырые!B24</f>
        <v>0</v>
      </c>
      <c r="C24">
        <f>IF(Сырые!C24=кл!C$1,0,1)</f>
        <v>0</v>
      </c>
      <c r="D24">
        <f>IF(Сырые!D24=кл!D$1,0,1)</f>
        <v>0</v>
      </c>
      <c r="E24">
        <f>IF(Сырые!E24=кл!E$1,0,1)</f>
        <v>0</v>
      </c>
      <c r="F24">
        <f>IF(Сырые!F24=кл!F$1,0,1)</f>
        <v>0</v>
      </c>
      <c r="G24">
        <f>IF(Сырые!G24=кл!G$1,0,1)</f>
        <v>0</v>
      </c>
      <c r="H24">
        <f>IF(Сырые!H24=кл!H$1,0,1)</f>
        <v>0</v>
      </c>
      <c r="I24">
        <f>IF(Сырые!I24=кл!I$1,0,1)</f>
        <v>0</v>
      </c>
      <c r="J24">
        <f>IF(Сырые!J24=кл!J$1,0,1)</f>
        <v>0</v>
      </c>
      <c r="K24">
        <f>IF(Сырые!K24=кл!K$1,0,1)</f>
        <v>0</v>
      </c>
      <c r="L24">
        <f>IF(Сырые!L24=кл!L$1,0,1)</f>
        <v>0</v>
      </c>
      <c r="M24">
        <f>IF(Сырые!M24=кл!M$1,0,1)</f>
        <v>1</v>
      </c>
      <c r="N24">
        <f>IF(Сырые!N24=кл!N$1,0,1)</f>
        <v>0</v>
      </c>
      <c r="O24">
        <f>IF(Сырые!O24=кл!O$1,0,1)</f>
        <v>0</v>
      </c>
      <c r="P24">
        <f>IF(Сырые!P24=кл!P$1,0,1)</f>
        <v>0</v>
      </c>
      <c r="Q24">
        <f>IF(Сырые!Q24=кл!Q$1,0,1)</f>
        <v>0</v>
      </c>
      <c r="R24">
        <f>IF(Сырые!R24=кл!R$1,0,1)</f>
        <v>0</v>
      </c>
      <c r="S24">
        <f>IF(Сырые!S24=кл!S$1,0,1)</f>
        <v>0</v>
      </c>
      <c r="T24">
        <f>IF(Сырые!T24=кл!T$1,0,1)</f>
        <v>0</v>
      </c>
      <c r="U24">
        <f>IF(Сырые!U24=кл!U$1,0,1)</f>
        <v>0</v>
      </c>
      <c r="V24">
        <f>IF(Сырые!V24=кл!V$1,0,1)</f>
        <v>1</v>
      </c>
      <c r="W24">
        <f>IF(Сырые!W24=кл!W$1,0,1)</f>
        <v>0</v>
      </c>
      <c r="X24">
        <f>IF(Сырые!X24=кл!X$1,0,1)</f>
        <v>1</v>
      </c>
      <c r="Y24">
        <f>IF(Сырые!Y24=кл!Y$1,0,1)</f>
        <v>0</v>
      </c>
      <c r="Z24">
        <f>IF(Сырые!Z24=кл!Z$1,0,1)</f>
        <v>1</v>
      </c>
      <c r="AA24">
        <f>IF(Сырые!AA24=кл!AA$1,0,1)</f>
        <v>1</v>
      </c>
      <c r="AB24">
        <f>IF(Сырые!AB24=кл!AB$1,0,1)</f>
        <v>0</v>
      </c>
      <c r="AC24">
        <f>IF(Сырые!AC24=кл!AC$1,0,1)</f>
        <v>0</v>
      </c>
      <c r="AD24">
        <f>IF(Сырые!AD24=кл!AD$1,0,1)</f>
        <v>0</v>
      </c>
      <c r="AE24">
        <f>IF(Сырые!AE24=кл!AE$1,0,1)</f>
        <v>0</v>
      </c>
      <c r="AF24">
        <f>IF(Сырые!AF24=кл!AF$1,0,1)</f>
        <v>1</v>
      </c>
      <c r="AG24">
        <f>IF(Сырые!AG24=кл!AG$1,0,1)</f>
        <v>0</v>
      </c>
      <c r="AH24">
        <f>IF(Сырые!AH24=кл!AH$1,0,1)</f>
        <v>0</v>
      </c>
      <c r="AI24">
        <f>IF(Сырые!AI24=кл!AI$1,0,1)</f>
        <v>0</v>
      </c>
      <c r="AJ24">
        <f>IF(Сырые!AJ24=кл!AJ$1,0,1)</f>
        <v>0</v>
      </c>
      <c r="AK24">
        <f>IF(Сырые!AK24=кл!AK$1,0,1)</f>
        <v>1</v>
      </c>
      <c r="AL24">
        <f>IF(Сырые!AL24=кл!AL$1,0,1)</f>
        <v>1</v>
      </c>
      <c r="AM24">
        <f>IF(Сырые!AM24=кл!AM$1,0,1)</f>
        <v>0</v>
      </c>
      <c r="AN24">
        <f>IF(Сырые!AN24=кл!AN$1,0,1)</f>
        <v>1</v>
      </c>
      <c r="AO24">
        <f>IF(Сырые!AO24=кл!AO$1,0,1)</f>
        <v>1</v>
      </c>
      <c r="AP24">
        <f>IF(Сырые!AP24=кл!AP$1,0,1)</f>
        <v>0</v>
      </c>
      <c r="AQ24">
        <f>IF(Сырые!AQ24=кл!AQ$1,0,1)</f>
        <v>1</v>
      </c>
      <c r="AR24">
        <f>IF(Сырые!AR24=кл!AR$1,0,1)</f>
        <v>0</v>
      </c>
      <c r="AS24">
        <f>IF(Сырые!AS24=кл!AS$1,0,1)</f>
        <v>1</v>
      </c>
      <c r="AT24">
        <f>IF(Сырые!AT24=кл!AT$1,0,1)</f>
        <v>1</v>
      </c>
      <c r="AU24">
        <f>IF(Сырые!AU24=кл!AU$1,0,1)</f>
        <v>0</v>
      </c>
      <c r="AV24">
        <f>IF(Сырые!AV24=кл!AV$1,0,1)</f>
        <v>0</v>
      </c>
      <c r="AW24">
        <f>IF(Сырые!AW24=кл!AW$1,0,1)</f>
        <v>0</v>
      </c>
      <c r="AX24">
        <f>IF(Сырые!AX24=кл!AX$1,0,1)</f>
        <v>0</v>
      </c>
      <c r="AY24">
        <f>IF(Сырые!AY24=кл!AY$1,0,1)</f>
        <v>0</v>
      </c>
      <c r="AZ24">
        <f>IF(Сырые!AZ24=кл!AZ$1,0,1)</f>
        <v>0</v>
      </c>
      <c r="BA24">
        <f>IF(Сырые!BA24=кл!BA$1,0,1)</f>
        <v>0</v>
      </c>
      <c r="BB24">
        <f>IF(Сырые!BB24=кл!BB$1,0,1)</f>
        <v>0</v>
      </c>
      <c r="BC24">
        <f>IF(Сырые!BC24=кл!BC$1,0,1)</f>
        <v>0</v>
      </c>
      <c r="BD24">
        <f>IF(Сырые!BD24=кл!BD$1,0,1)</f>
        <v>0</v>
      </c>
      <c r="BE24">
        <f>IF(Сырые!BE24=кл!BE$1,0,1)</f>
        <v>0</v>
      </c>
      <c r="BF24">
        <f>IF(Сырые!BF24=кл!BF$1,0,1)</f>
        <v>0</v>
      </c>
      <c r="BG24">
        <f>IF(Сырые!BG24=кл!BG$1,0,1)</f>
        <v>0</v>
      </c>
      <c r="BH24">
        <f>IF(Сырые!BH24=кл!BH$1,0,1)</f>
        <v>0</v>
      </c>
    </row>
    <row r="25" spans="1:60" ht="12.75">
      <c r="A25">
        <f>Сырые!A25</f>
        <v>23</v>
      </c>
      <c r="B25">
        <f>Сырые!B25</f>
        <v>0</v>
      </c>
      <c r="C25">
        <f>IF(Сырые!C25=кл!C$1,0,1)</f>
        <v>0</v>
      </c>
      <c r="D25">
        <f>IF(Сырые!D25=кл!D$1,0,1)</f>
        <v>0</v>
      </c>
      <c r="E25">
        <f>IF(Сырые!E25=кл!E$1,0,1)</f>
        <v>0</v>
      </c>
      <c r="F25">
        <f>IF(Сырые!F25=кл!F$1,0,1)</f>
        <v>0</v>
      </c>
      <c r="G25">
        <f>IF(Сырые!G25=кл!G$1,0,1)</f>
        <v>0</v>
      </c>
      <c r="H25">
        <f>IF(Сырые!H25=кл!H$1,0,1)</f>
        <v>0</v>
      </c>
      <c r="I25">
        <f>IF(Сырые!I25=кл!I$1,0,1)</f>
        <v>0</v>
      </c>
      <c r="J25">
        <f>IF(Сырые!J25=кл!J$1,0,1)</f>
        <v>0</v>
      </c>
      <c r="K25">
        <f>IF(Сырые!K25=кл!K$1,0,1)</f>
        <v>0</v>
      </c>
      <c r="L25">
        <f>IF(Сырые!L25=кл!L$1,0,1)</f>
        <v>0</v>
      </c>
      <c r="M25">
        <f>IF(Сырые!M25=кл!M$1,0,1)</f>
        <v>1</v>
      </c>
      <c r="N25">
        <f>IF(Сырые!N25=кл!N$1,0,1)</f>
        <v>0</v>
      </c>
      <c r="O25">
        <f>IF(Сырые!O25=кл!O$1,0,1)</f>
        <v>0</v>
      </c>
      <c r="P25">
        <f>IF(Сырые!P25=кл!P$1,0,1)</f>
        <v>0</v>
      </c>
      <c r="Q25">
        <f>IF(Сырые!Q25=кл!Q$1,0,1)</f>
        <v>0</v>
      </c>
      <c r="R25">
        <f>IF(Сырые!R25=кл!R$1,0,1)</f>
        <v>0</v>
      </c>
      <c r="S25">
        <f>IF(Сырые!S25=кл!S$1,0,1)</f>
        <v>0</v>
      </c>
      <c r="T25">
        <f>IF(Сырые!T25=кл!T$1,0,1)</f>
        <v>0</v>
      </c>
      <c r="U25">
        <f>IF(Сырые!U25=кл!U$1,0,1)</f>
        <v>0</v>
      </c>
      <c r="V25">
        <f>IF(Сырые!V25=кл!V$1,0,1)</f>
        <v>1</v>
      </c>
      <c r="W25">
        <f>IF(Сырые!W25=кл!W$1,0,1)</f>
        <v>0</v>
      </c>
      <c r="X25">
        <f>IF(Сырые!X25=кл!X$1,0,1)</f>
        <v>1</v>
      </c>
      <c r="Y25">
        <f>IF(Сырые!Y25=кл!Y$1,0,1)</f>
        <v>0</v>
      </c>
      <c r="Z25">
        <f>IF(Сырые!Z25=кл!Z$1,0,1)</f>
        <v>1</v>
      </c>
      <c r="AA25">
        <f>IF(Сырые!AA25=кл!AA$1,0,1)</f>
        <v>1</v>
      </c>
      <c r="AB25">
        <f>IF(Сырые!AB25=кл!AB$1,0,1)</f>
        <v>0</v>
      </c>
      <c r="AC25">
        <f>IF(Сырые!AC25=кл!AC$1,0,1)</f>
        <v>0</v>
      </c>
      <c r="AD25">
        <f>IF(Сырые!AD25=кл!AD$1,0,1)</f>
        <v>0</v>
      </c>
      <c r="AE25">
        <f>IF(Сырые!AE25=кл!AE$1,0,1)</f>
        <v>0</v>
      </c>
      <c r="AF25">
        <f>IF(Сырые!AF25=кл!AF$1,0,1)</f>
        <v>1</v>
      </c>
      <c r="AG25">
        <f>IF(Сырые!AG25=кл!AG$1,0,1)</f>
        <v>0</v>
      </c>
      <c r="AH25">
        <f>IF(Сырые!AH25=кл!AH$1,0,1)</f>
        <v>0</v>
      </c>
      <c r="AI25">
        <f>IF(Сырые!AI25=кл!AI$1,0,1)</f>
        <v>0</v>
      </c>
      <c r="AJ25">
        <f>IF(Сырые!AJ25=кл!AJ$1,0,1)</f>
        <v>0</v>
      </c>
      <c r="AK25">
        <f>IF(Сырые!AK25=кл!AK$1,0,1)</f>
        <v>1</v>
      </c>
      <c r="AL25">
        <f>IF(Сырые!AL25=кл!AL$1,0,1)</f>
        <v>1</v>
      </c>
      <c r="AM25">
        <f>IF(Сырые!AM25=кл!AM$1,0,1)</f>
        <v>0</v>
      </c>
      <c r="AN25">
        <f>IF(Сырые!AN25=кл!AN$1,0,1)</f>
        <v>1</v>
      </c>
      <c r="AO25">
        <f>IF(Сырые!AO25=кл!AO$1,0,1)</f>
        <v>1</v>
      </c>
      <c r="AP25">
        <f>IF(Сырые!AP25=кл!AP$1,0,1)</f>
        <v>0</v>
      </c>
      <c r="AQ25">
        <f>IF(Сырые!AQ25=кл!AQ$1,0,1)</f>
        <v>1</v>
      </c>
      <c r="AR25">
        <f>IF(Сырые!AR25=кл!AR$1,0,1)</f>
        <v>0</v>
      </c>
      <c r="AS25">
        <f>IF(Сырые!AS25=кл!AS$1,0,1)</f>
        <v>1</v>
      </c>
      <c r="AT25">
        <f>IF(Сырые!AT25=кл!AT$1,0,1)</f>
        <v>1</v>
      </c>
      <c r="AU25">
        <f>IF(Сырые!AU25=кл!AU$1,0,1)</f>
        <v>0</v>
      </c>
      <c r="AV25">
        <f>IF(Сырые!AV25=кл!AV$1,0,1)</f>
        <v>0</v>
      </c>
      <c r="AW25">
        <f>IF(Сырые!AW25=кл!AW$1,0,1)</f>
        <v>0</v>
      </c>
      <c r="AX25">
        <f>IF(Сырые!AX25=кл!AX$1,0,1)</f>
        <v>0</v>
      </c>
      <c r="AY25">
        <f>IF(Сырые!AY25=кл!AY$1,0,1)</f>
        <v>0</v>
      </c>
      <c r="AZ25">
        <f>IF(Сырые!AZ25=кл!AZ$1,0,1)</f>
        <v>0</v>
      </c>
      <c r="BA25">
        <f>IF(Сырые!BA25=кл!BA$1,0,1)</f>
        <v>0</v>
      </c>
      <c r="BB25">
        <f>IF(Сырые!BB25=кл!BB$1,0,1)</f>
        <v>0</v>
      </c>
      <c r="BC25">
        <f>IF(Сырые!BC25=кл!BC$1,0,1)</f>
        <v>0</v>
      </c>
      <c r="BD25">
        <f>IF(Сырые!BD25=кл!BD$1,0,1)</f>
        <v>0</v>
      </c>
      <c r="BE25">
        <f>IF(Сырые!BE25=кл!BE$1,0,1)</f>
        <v>0</v>
      </c>
      <c r="BF25">
        <f>IF(Сырые!BF25=кл!BF$1,0,1)</f>
        <v>0</v>
      </c>
      <c r="BG25">
        <f>IF(Сырые!BG25=кл!BG$1,0,1)</f>
        <v>0</v>
      </c>
      <c r="BH25">
        <f>IF(Сырые!BH25=кл!BH$1,0,1)</f>
        <v>0</v>
      </c>
    </row>
    <row r="26" spans="1:60" ht="12.75">
      <c r="A26">
        <f>Сырые!A26</f>
        <v>24</v>
      </c>
      <c r="B26">
        <f>Сырые!B26</f>
        <v>0</v>
      </c>
      <c r="C26">
        <f>IF(Сырые!C26=кл!C$1,0,1)</f>
        <v>0</v>
      </c>
      <c r="D26">
        <f>IF(Сырые!D26=кл!D$1,0,1)</f>
        <v>0</v>
      </c>
      <c r="E26">
        <f>IF(Сырые!E26=кл!E$1,0,1)</f>
        <v>0</v>
      </c>
      <c r="F26">
        <f>IF(Сырые!F26=кл!F$1,0,1)</f>
        <v>0</v>
      </c>
      <c r="G26">
        <f>IF(Сырые!G26=кл!G$1,0,1)</f>
        <v>0</v>
      </c>
      <c r="H26">
        <f>IF(Сырые!H26=кл!H$1,0,1)</f>
        <v>0</v>
      </c>
      <c r="I26">
        <f>IF(Сырые!I26=кл!I$1,0,1)</f>
        <v>0</v>
      </c>
      <c r="J26">
        <f>IF(Сырые!J26=кл!J$1,0,1)</f>
        <v>0</v>
      </c>
      <c r="K26">
        <f>IF(Сырые!K26=кл!K$1,0,1)</f>
        <v>0</v>
      </c>
      <c r="L26">
        <f>IF(Сырые!L26=кл!L$1,0,1)</f>
        <v>0</v>
      </c>
      <c r="M26">
        <f>IF(Сырые!M26=кл!M$1,0,1)</f>
        <v>1</v>
      </c>
      <c r="N26">
        <f>IF(Сырые!N26=кл!N$1,0,1)</f>
        <v>0</v>
      </c>
      <c r="O26">
        <f>IF(Сырые!O26=кл!O$1,0,1)</f>
        <v>0</v>
      </c>
      <c r="P26">
        <f>IF(Сырые!P26=кл!P$1,0,1)</f>
        <v>0</v>
      </c>
      <c r="Q26">
        <f>IF(Сырые!Q26=кл!Q$1,0,1)</f>
        <v>0</v>
      </c>
      <c r="R26">
        <f>IF(Сырые!R26=кл!R$1,0,1)</f>
        <v>0</v>
      </c>
      <c r="S26">
        <f>IF(Сырые!S26=кл!S$1,0,1)</f>
        <v>0</v>
      </c>
      <c r="T26">
        <f>IF(Сырые!T26=кл!T$1,0,1)</f>
        <v>0</v>
      </c>
      <c r="U26">
        <f>IF(Сырые!U26=кл!U$1,0,1)</f>
        <v>0</v>
      </c>
      <c r="V26">
        <f>IF(Сырые!V26=кл!V$1,0,1)</f>
        <v>1</v>
      </c>
      <c r="W26">
        <f>IF(Сырые!W26=кл!W$1,0,1)</f>
        <v>0</v>
      </c>
      <c r="X26">
        <f>IF(Сырые!X26=кл!X$1,0,1)</f>
        <v>1</v>
      </c>
      <c r="Y26">
        <f>IF(Сырые!Y26=кл!Y$1,0,1)</f>
        <v>0</v>
      </c>
      <c r="Z26">
        <f>IF(Сырые!Z26=кл!Z$1,0,1)</f>
        <v>1</v>
      </c>
      <c r="AA26">
        <f>IF(Сырые!AA26=кл!AA$1,0,1)</f>
        <v>1</v>
      </c>
      <c r="AB26">
        <f>IF(Сырые!AB26=кл!AB$1,0,1)</f>
        <v>0</v>
      </c>
      <c r="AC26">
        <f>IF(Сырые!AC26=кл!AC$1,0,1)</f>
        <v>0</v>
      </c>
      <c r="AD26">
        <f>IF(Сырые!AD26=кл!AD$1,0,1)</f>
        <v>0</v>
      </c>
      <c r="AE26">
        <f>IF(Сырые!AE26=кл!AE$1,0,1)</f>
        <v>0</v>
      </c>
      <c r="AF26">
        <f>IF(Сырые!AF26=кл!AF$1,0,1)</f>
        <v>1</v>
      </c>
      <c r="AG26">
        <f>IF(Сырые!AG26=кл!AG$1,0,1)</f>
        <v>0</v>
      </c>
      <c r="AH26">
        <f>IF(Сырые!AH26=кл!AH$1,0,1)</f>
        <v>0</v>
      </c>
      <c r="AI26">
        <f>IF(Сырые!AI26=кл!AI$1,0,1)</f>
        <v>0</v>
      </c>
      <c r="AJ26">
        <f>IF(Сырые!AJ26=кл!AJ$1,0,1)</f>
        <v>0</v>
      </c>
      <c r="AK26">
        <f>IF(Сырые!AK26=кл!AK$1,0,1)</f>
        <v>1</v>
      </c>
      <c r="AL26">
        <f>IF(Сырые!AL26=кл!AL$1,0,1)</f>
        <v>1</v>
      </c>
      <c r="AM26">
        <f>IF(Сырые!AM26=кл!AM$1,0,1)</f>
        <v>0</v>
      </c>
      <c r="AN26">
        <f>IF(Сырые!AN26=кл!AN$1,0,1)</f>
        <v>1</v>
      </c>
      <c r="AO26">
        <f>IF(Сырые!AO26=кл!AO$1,0,1)</f>
        <v>1</v>
      </c>
      <c r="AP26">
        <f>IF(Сырые!AP26=кл!AP$1,0,1)</f>
        <v>0</v>
      </c>
      <c r="AQ26">
        <f>IF(Сырые!AQ26=кл!AQ$1,0,1)</f>
        <v>1</v>
      </c>
      <c r="AR26">
        <f>IF(Сырые!AR26=кл!AR$1,0,1)</f>
        <v>0</v>
      </c>
      <c r="AS26">
        <f>IF(Сырые!AS26=кл!AS$1,0,1)</f>
        <v>1</v>
      </c>
      <c r="AT26">
        <f>IF(Сырые!AT26=кл!AT$1,0,1)</f>
        <v>1</v>
      </c>
      <c r="AU26">
        <f>IF(Сырые!AU26=кл!AU$1,0,1)</f>
        <v>0</v>
      </c>
      <c r="AV26">
        <f>IF(Сырые!AV26=кл!AV$1,0,1)</f>
        <v>0</v>
      </c>
      <c r="AW26">
        <f>IF(Сырые!AW26=кл!AW$1,0,1)</f>
        <v>0</v>
      </c>
      <c r="AX26">
        <f>IF(Сырые!AX26=кл!AX$1,0,1)</f>
        <v>0</v>
      </c>
      <c r="AY26">
        <f>IF(Сырые!AY26=кл!AY$1,0,1)</f>
        <v>0</v>
      </c>
      <c r="AZ26">
        <f>IF(Сырые!AZ26=кл!AZ$1,0,1)</f>
        <v>0</v>
      </c>
      <c r="BA26">
        <f>IF(Сырые!BA26=кл!BA$1,0,1)</f>
        <v>0</v>
      </c>
      <c r="BB26">
        <f>IF(Сырые!BB26=кл!BB$1,0,1)</f>
        <v>0</v>
      </c>
      <c r="BC26">
        <f>IF(Сырые!BC26=кл!BC$1,0,1)</f>
        <v>0</v>
      </c>
      <c r="BD26">
        <f>IF(Сырые!BD26=кл!BD$1,0,1)</f>
        <v>0</v>
      </c>
      <c r="BE26">
        <f>IF(Сырые!BE26=кл!BE$1,0,1)</f>
        <v>0</v>
      </c>
      <c r="BF26">
        <f>IF(Сырые!BF26=кл!BF$1,0,1)</f>
        <v>0</v>
      </c>
      <c r="BG26">
        <f>IF(Сырые!BG26=кл!BG$1,0,1)</f>
        <v>0</v>
      </c>
      <c r="BH26">
        <f>IF(Сырые!BH26=кл!BH$1,0,1)</f>
        <v>0</v>
      </c>
    </row>
    <row r="27" spans="1:60" ht="12.75">
      <c r="A27">
        <f>Сырые!A27</f>
        <v>25</v>
      </c>
      <c r="B27">
        <f>Сырые!B27</f>
        <v>0</v>
      </c>
      <c r="C27">
        <f>IF(Сырые!C27=кл!C$1,0,1)</f>
        <v>0</v>
      </c>
      <c r="D27">
        <f>IF(Сырые!D27=кл!D$1,0,1)</f>
        <v>0</v>
      </c>
      <c r="E27">
        <f>IF(Сырые!E27=кл!E$1,0,1)</f>
        <v>0</v>
      </c>
      <c r="F27">
        <f>IF(Сырые!F27=кл!F$1,0,1)</f>
        <v>0</v>
      </c>
      <c r="G27">
        <f>IF(Сырые!G27=кл!G$1,0,1)</f>
        <v>0</v>
      </c>
      <c r="H27">
        <f>IF(Сырые!H27=кл!H$1,0,1)</f>
        <v>0</v>
      </c>
      <c r="I27">
        <f>IF(Сырые!I27=кл!I$1,0,1)</f>
        <v>0</v>
      </c>
      <c r="J27">
        <f>IF(Сырые!J27=кл!J$1,0,1)</f>
        <v>0</v>
      </c>
      <c r="K27">
        <f>IF(Сырые!K27=кл!K$1,0,1)</f>
        <v>0</v>
      </c>
      <c r="L27">
        <f>IF(Сырые!L27=кл!L$1,0,1)</f>
        <v>0</v>
      </c>
      <c r="M27">
        <f>IF(Сырые!M27=кл!M$1,0,1)</f>
        <v>1</v>
      </c>
      <c r="N27">
        <f>IF(Сырые!N27=кл!N$1,0,1)</f>
        <v>0</v>
      </c>
      <c r="O27">
        <f>IF(Сырые!O27=кл!O$1,0,1)</f>
        <v>0</v>
      </c>
      <c r="P27">
        <f>IF(Сырые!P27=кл!P$1,0,1)</f>
        <v>0</v>
      </c>
      <c r="Q27">
        <f>IF(Сырые!Q27=кл!Q$1,0,1)</f>
        <v>0</v>
      </c>
      <c r="R27">
        <f>IF(Сырые!R27=кл!R$1,0,1)</f>
        <v>0</v>
      </c>
      <c r="S27">
        <f>IF(Сырые!S27=кл!S$1,0,1)</f>
        <v>0</v>
      </c>
      <c r="T27">
        <f>IF(Сырые!T27=кл!T$1,0,1)</f>
        <v>0</v>
      </c>
      <c r="U27">
        <f>IF(Сырые!U27=кл!U$1,0,1)</f>
        <v>0</v>
      </c>
      <c r="V27">
        <f>IF(Сырые!V27=кл!V$1,0,1)</f>
        <v>1</v>
      </c>
      <c r="W27">
        <f>IF(Сырые!W27=кл!W$1,0,1)</f>
        <v>0</v>
      </c>
      <c r="X27">
        <f>IF(Сырые!X27=кл!X$1,0,1)</f>
        <v>1</v>
      </c>
      <c r="Y27">
        <f>IF(Сырые!Y27=кл!Y$1,0,1)</f>
        <v>0</v>
      </c>
      <c r="Z27">
        <f>IF(Сырые!Z27=кл!Z$1,0,1)</f>
        <v>1</v>
      </c>
      <c r="AA27">
        <f>IF(Сырые!AA27=кл!AA$1,0,1)</f>
        <v>1</v>
      </c>
      <c r="AB27">
        <f>IF(Сырые!AB27=кл!AB$1,0,1)</f>
        <v>0</v>
      </c>
      <c r="AC27">
        <f>IF(Сырые!AC27=кл!AC$1,0,1)</f>
        <v>0</v>
      </c>
      <c r="AD27">
        <f>IF(Сырые!AD27=кл!AD$1,0,1)</f>
        <v>0</v>
      </c>
      <c r="AE27">
        <f>IF(Сырые!AE27=кл!AE$1,0,1)</f>
        <v>0</v>
      </c>
      <c r="AF27">
        <f>IF(Сырые!AF27=кл!AF$1,0,1)</f>
        <v>1</v>
      </c>
      <c r="AG27">
        <f>IF(Сырые!AG27=кл!AG$1,0,1)</f>
        <v>0</v>
      </c>
      <c r="AH27">
        <f>IF(Сырые!AH27=кл!AH$1,0,1)</f>
        <v>0</v>
      </c>
      <c r="AI27">
        <f>IF(Сырые!AI27=кл!AI$1,0,1)</f>
        <v>0</v>
      </c>
      <c r="AJ27">
        <f>IF(Сырые!AJ27=кл!AJ$1,0,1)</f>
        <v>0</v>
      </c>
      <c r="AK27">
        <f>IF(Сырые!AK27=кл!AK$1,0,1)</f>
        <v>1</v>
      </c>
      <c r="AL27">
        <f>IF(Сырые!AL27=кл!AL$1,0,1)</f>
        <v>1</v>
      </c>
      <c r="AM27">
        <f>IF(Сырые!AM27=кл!AM$1,0,1)</f>
        <v>0</v>
      </c>
      <c r="AN27">
        <f>IF(Сырые!AN27=кл!AN$1,0,1)</f>
        <v>1</v>
      </c>
      <c r="AO27">
        <f>IF(Сырые!AO27=кл!AO$1,0,1)</f>
        <v>1</v>
      </c>
      <c r="AP27">
        <f>IF(Сырые!AP27=кл!AP$1,0,1)</f>
        <v>0</v>
      </c>
      <c r="AQ27">
        <f>IF(Сырые!AQ27=кл!AQ$1,0,1)</f>
        <v>1</v>
      </c>
      <c r="AR27">
        <f>IF(Сырые!AR27=кл!AR$1,0,1)</f>
        <v>0</v>
      </c>
      <c r="AS27">
        <f>IF(Сырые!AS27=кл!AS$1,0,1)</f>
        <v>1</v>
      </c>
      <c r="AT27">
        <f>IF(Сырые!AT27=кл!AT$1,0,1)</f>
        <v>1</v>
      </c>
      <c r="AU27">
        <f>IF(Сырые!AU27=кл!AU$1,0,1)</f>
        <v>0</v>
      </c>
      <c r="AV27">
        <f>IF(Сырые!AV27=кл!AV$1,0,1)</f>
        <v>0</v>
      </c>
      <c r="AW27">
        <f>IF(Сырые!AW27=кл!AW$1,0,1)</f>
        <v>0</v>
      </c>
      <c r="AX27">
        <f>IF(Сырые!AX27=кл!AX$1,0,1)</f>
        <v>0</v>
      </c>
      <c r="AY27">
        <f>IF(Сырые!AY27=кл!AY$1,0,1)</f>
        <v>0</v>
      </c>
      <c r="AZ27">
        <f>IF(Сырые!AZ27=кл!AZ$1,0,1)</f>
        <v>0</v>
      </c>
      <c r="BA27">
        <f>IF(Сырые!BA27=кл!BA$1,0,1)</f>
        <v>0</v>
      </c>
      <c r="BB27">
        <f>IF(Сырые!BB27=кл!BB$1,0,1)</f>
        <v>0</v>
      </c>
      <c r="BC27">
        <f>IF(Сырые!BC27=кл!BC$1,0,1)</f>
        <v>0</v>
      </c>
      <c r="BD27">
        <f>IF(Сырые!BD27=кл!BD$1,0,1)</f>
        <v>0</v>
      </c>
      <c r="BE27">
        <f>IF(Сырые!BE27=кл!BE$1,0,1)</f>
        <v>0</v>
      </c>
      <c r="BF27">
        <f>IF(Сырые!BF27=кл!BF$1,0,1)</f>
        <v>0</v>
      </c>
      <c r="BG27">
        <f>IF(Сырые!BG27=кл!BG$1,0,1)</f>
        <v>0</v>
      </c>
      <c r="BH27">
        <f>IF(Сырые!BH27=кл!BH$1,0,1)</f>
        <v>0</v>
      </c>
    </row>
    <row r="28" spans="1:60" ht="12.75">
      <c r="A28">
        <f>Сырые!A28</f>
        <v>26</v>
      </c>
      <c r="C28">
        <f>IF(Сырые!C28=кл!C$1,0,1)</f>
        <v>0</v>
      </c>
      <c r="D28">
        <f>IF(Сырые!D28=кл!D$1,0,1)</f>
        <v>0</v>
      </c>
      <c r="E28">
        <f>IF(Сырые!E28=кл!E$1,0,1)</f>
        <v>0</v>
      </c>
      <c r="F28">
        <f>IF(Сырые!F28=кл!F$1,0,1)</f>
        <v>0</v>
      </c>
      <c r="G28">
        <f>IF(Сырые!G28=кл!G$1,0,1)</f>
        <v>0</v>
      </c>
      <c r="H28">
        <f>IF(Сырые!H28=кл!H$1,0,1)</f>
        <v>0</v>
      </c>
      <c r="I28">
        <f>IF(Сырые!I28=кл!I$1,0,1)</f>
        <v>0</v>
      </c>
      <c r="J28">
        <f>IF(Сырые!J28=кл!J$1,0,1)</f>
        <v>0</v>
      </c>
      <c r="K28">
        <f>IF(Сырые!K28=кл!K$1,0,1)</f>
        <v>0</v>
      </c>
      <c r="L28">
        <f>IF(Сырые!L28=кл!L$1,0,1)</f>
        <v>0</v>
      </c>
      <c r="M28">
        <f>IF(Сырые!M28=кл!M$1,0,1)</f>
        <v>1</v>
      </c>
      <c r="N28">
        <f>IF(Сырые!N28=кл!N$1,0,1)</f>
        <v>0</v>
      </c>
      <c r="O28">
        <f>IF(Сырые!O28=кл!O$1,0,1)</f>
        <v>0</v>
      </c>
      <c r="P28">
        <f>IF(Сырые!P28=кл!P$1,0,1)</f>
        <v>0</v>
      </c>
      <c r="Q28">
        <f>IF(Сырые!Q28=кл!Q$1,0,1)</f>
        <v>0</v>
      </c>
      <c r="R28">
        <f>IF(Сырые!R28=кл!R$1,0,1)</f>
        <v>0</v>
      </c>
      <c r="S28">
        <f>IF(Сырые!S28=кл!S$1,0,1)</f>
        <v>0</v>
      </c>
      <c r="T28">
        <f>IF(Сырые!T28=кл!T$1,0,1)</f>
        <v>0</v>
      </c>
      <c r="U28">
        <f>IF(Сырые!U28=кл!U$1,0,1)</f>
        <v>0</v>
      </c>
      <c r="V28">
        <f>IF(Сырые!V28=кл!V$1,0,1)</f>
        <v>1</v>
      </c>
      <c r="W28">
        <f>IF(Сырые!W28=кл!W$1,0,1)</f>
        <v>0</v>
      </c>
      <c r="X28">
        <f>IF(Сырые!X28=кл!X$1,0,1)</f>
        <v>1</v>
      </c>
      <c r="Y28">
        <f>IF(Сырые!Y28=кл!Y$1,0,1)</f>
        <v>0</v>
      </c>
      <c r="Z28">
        <f>IF(Сырые!Z28=кл!Z$1,0,1)</f>
        <v>1</v>
      </c>
      <c r="AA28">
        <f>IF(Сырые!AA28=кл!AA$1,0,1)</f>
        <v>1</v>
      </c>
      <c r="AB28">
        <f>IF(Сырые!AB28=кл!AB$1,0,1)</f>
        <v>0</v>
      </c>
      <c r="AC28">
        <f>IF(Сырые!AC28=кл!AC$1,0,1)</f>
        <v>0</v>
      </c>
      <c r="AD28">
        <f>IF(Сырые!AD28=кл!AD$1,0,1)</f>
        <v>0</v>
      </c>
      <c r="AE28">
        <f>IF(Сырые!AE28=кл!AE$1,0,1)</f>
        <v>0</v>
      </c>
      <c r="AF28">
        <f>IF(Сырые!AF28=кл!AF$1,0,1)</f>
        <v>1</v>
      </c>
      <c r="AG28">
        <f>IF(Сырые!AG28=кл!AG$1,0,1)</f>
        <v>0</v>
      </c>
      <c r="AH28">
        <f>IF(Сырые!AH28=кл!AH$1,0,1)</f>
        <v>0</v>
      </c>
      <c r="AI28">
        <f>IF(Сырые!AI28=кл!AI$1,0,1)</f>
        <v>0</v>
      </c>
      <c r="AJ28">
        <f>IF(Сырые!AJ28=кл!AJ$1,0,1)</f>
        <v>0</v>
      </c>
      <c r="AK28">
        <f>IF(Сырые!AK28=кл!AK$1,0,1)</f>
        <v>1</v>
      </c>
      <c r="AL28">
        <f>IF(Сырые!AL28=кл!AL$1,0,1)</f>
        <v>1</v>
      </c>
      <c r="AM28">
        <f>IF(Сырые!AM28=кл!AM$1,0,1)</f>
        <v>0</v>
      </c>
      <c r="AN28">
        <f>IF(Сырые!AN28=кл!AN$1,0,1)</f>
        <v>1</v>
      </c>
      <c r="AO28">
        <f>IF(Сырые!AO28=кл!AO$1,0,1)</f>
        <v>1</v>
      </c>
      <c r="AP28">
        <f>IF(Сырые!AP28=кл!AP$1,0,1)</f>
        <v>0</v>
      </c>
      <c r="AQ28">
        <f>IF(Сырые!AQ28=кл!AQ$1,0,1)</f>
        <v>1</v>
      </c>
      <c r="AR28">
        <f>IF(Сырые!AR28=кл!AR$1,0,1)</f>
        <v>0</v>
      </c>
      <c r="AS28">
        <f>IF(Сырые!AS28=кл!AS$1,0,1)</f>
        <v>1</v>
      </c>
      <c r="AT28">
        <f>IF(Сырые!AT28=кл!AT$1,0,1)</f>
        <v>1</v>
      </c>
      <c r="AU28">
        <f>IF(Сырые!AU28=кл!AU$1,0,1)</f>
        <v>0</v>
      </c>
      <c r="AV28">
        <f>IF(Сырые!AV28=кл!AV$1,0,1)</f>
        <v>0</v>
      </c>
      <c r="AW28">
        <f>IF(Сырые!AW28=кл!AW$1,0,1)</f>
        <v>0</v>
      </c>
      <c r="AX28">
        <f>IF(Сырые!AX28=кл!AX$1,0,1)</f>
        <v>0</v>
      </c>
      <c r="AY28">
        <f>IF(Сырые!AY28=кл!AY$1,0,1)</f>
        <v>0</v>
      </c>
      <c r="AZ28">
        <f>IF(Сырые!AZ28=кл!AZ$1,0,1)</f>
        <v>0</v>
      </c>
      <c r="BA28">
        <f>IF(Сырые!BA28=кл!BA$1,0,1)</f>
        <v>0</v>
      </c>
      <c r="BB28">
        <f>IF(Сырые!BB28=кл!BB$1,0,1)</f>
        <v>0</v>
      </c>
      <c r="BC28">
        <f>IF(Сырые!BC28=кл!BC$1,0,1)</f>
        <v>0</v>
      </c>
      <c r="BD28">
        <f>IF(Сырые!BD28=кл!BD$1,0,1)</f>
        <v>0</v>
      </c>
      <c r="BE28">
        <f>IF(Сырые!BE28=кл!BE$1,0,1)</f>
        <v>0</v>
      </c>
      <c r="BF28">
        <f>IF(Сырые!BF28=кл!BF$1,0,1)</f>
        <v>0</v>
      </c>
      <c r="BG28">
        <f>IF(Сырые!BG28=кл!BG$1,0,1)</f>
        <v>0</v>
      </c>
      <c r="BH28">
        <f>IF(Сырые!BH28=кл!BH$1,0,1)</f>
        <v>0</v>
      </c>
    </row>
    <row r="29" spans="1:60" ht="12.75">
      <c r="A29">
        <f>Сырые!A29</f>
        <v>27</v>
      </c>
      <c r="C29">
        <f>IF(Сырые!C29=кл!C$1,0,1)</f>
        <v>0</v>
      </c>
      <c r="D29">
        <f>IF(Сырые!D29=кл!D$1,0,1)</f>
        <v>0</v>
      </c>
      <c r="E29">
        <f>IF(Сырые!E29=кл!E$1,0,1)</f>
        <v>0</v>
      </c>
      <c r="F29">
        <f>IF(Сырые!F29=кл!F$1,0,1)</f>
        <v>0</v>
      </c>
      <c r="G29">
        <f>IF(Сырые!G29=кл!G$1,0,1)</f>
        <v>0</v>
      </c>
      <c r="H29">
        <f>IF(Сырые!H29=кл!H$1,0,1)</f>
        <v>0</v>
      </c>
      <c r="I29">
        <f>IF(Сырые!I29=кл!I$1,0,1)</f>
        <v>0</v>
      </c>
      <c r="J29">
        <f>IF(Сырые!J29=кл!J$1,0,1)</f>
        <v>0</v>
      </c>
      <c r="K29">
        <f>IF(Сырые!K29=кл!K$1,0,1)</f>
        <v>0</v>
      </c>
      <c r="L29">
        <f>IF(Сырые!L29=кл!L$1,0,1)</f>
        <v>0</v>
      </c>
      <c r="M29">
        <f>IF(Сырые!M29=кл!M$1,0,1)</f>
        <v>1</v>
      </c>
      <c r="N29">
        <f>IF(Сырые!N29=кл!N$1,0,1)</f>
        <v>0</v>
      </c>
      <c r="O29">
        <f>IF(Сырые!O29=кл!O$1,0,1)</f>
        <v>0</v>
      </c>
      <c r="P29">
        <f>IF(Сырые!P29=кл!P$1,0,1)</f>
        <v>0</v>
      </c>
      <c r="Q29">
        <f>IF(Сырые!Q29=кл!Q$1,0,1)</f>
        <v>0</v>
      </c>
      <c r="R29">
        <f>IF(Сырые!R29=кл!R$1,0,1)</f>
        <v>0</v>
      </c>
      <c r="S29">
        <f>IF(Сырые!S29=кл!S$1,0,1)</f>
        <v>0</v>
      </c>
      <c r="T29">
        <f>IF(Сырые!T29=кл!T$1,0,1)</f>
        <v>0</v>
      </c>
      <c r="U29">
        <f>IF(Сырые!U29=кл!U$1,0,1)</f>
        <v>0</v>
      </c>
      <c r="V29">
        <f>IF(Сырые!V29=кл!V$1,0,1)</f>
        <v>1</v>
      </c>
      <c r="W29">
        <f>IF(Сырые!W29=кл!W$1,0,1)</f>
        <v>0</v>
      </c>
      <c r="X29">
        <f>IF(Сырые!X29=кл!X$1,0,1)</f>
        <v>1</v>
      </c>
      <c r="Y29">
        <f>IF(Сырые!Y29=кл!Y$1,0,1)</f>
        <v>0</v>
      </c>
      <c r="Z29">
        <f>IF(Сырые!Z29=кл!Z$1,0,1)</f>
        <v>1</v>
      </c>
      <c r="AA29">
        <f>IF(Сырые!AA29=кл!AA$1,0,1)</f>
        <v>1</v>
      </c>
      <c r="AB29">
        <f>IF(Сырые!AB29=кл!AB$1,0,1)</f>
        <v>0</v>
      </c>
      <c r="AC29">
        <f>IF(Сырые!AC29=кл!AC$1,0,1)</f>
        <v>0</v>
      </c>
      <c r="AD29">
        <f>IF(Сырые!AD29=кл!AD$1,0,1)</f>
        <v>0</v>
      </c>
      <c r="AE29">
        <f>IF(Сырые!AE29=кл!AE$1,0,1)</f>
        <v>0</v>
      </c>
      <c r="AF29">
        <f>IF(Сырые!AF29=кл!AF$1,0,1)</f>
        <v>1</v>
      </c>
      <c r="AG29">
        <f>IF(Сырые!AG29=кл!AG$1,0,1)</f>
        <v>0</v>
      </c>
      <c r="AH29">
        <f>IF(Сырые!AH29=кл!AH$1,0,1)</f>
        <v>0</v>
      </c>
      <c r="AI29">
        <f>IF(Сырые!AI29=кл!AI$1,0,1)</f>
        <v>0</v>
      </c>
      <c r="AJ29">
        <f>IF(Сырые!AJ29=кл!AJ$1,0,1)</f>
        <v>0</v>
      </c>
      <c r="AK29">
        <f>IF(Сырые!AK29=кл!AK$1,0,1)</f>
        <v>1</v>
      </c>
      <c r="AL29">
        <f>IF(Сырые!AL29=кл!AL$1,0,1)</f>
        <v>1</v>
      </c>
      <c r="AM29">
        <f>IF(Сырые!AM29=кл!AM$1,0,1)</f>
        <v>0</v>
      </c>
      <c r="AN29">
        <f>IF(Сырые!AN29=кл!AN$1,0,1)</f>
        <v>1</v>
      </c>
      <c r="AO29">
        <f>IF(Сырые!AO29=кл!AO$1,0,1)</f>
        <v>1</v>
      </c>
      <c r="AP29">
        <f>IF(Сырые!AP29=кл!AP$1,0,1)</f>
        <v>0</v>
      </c>
      <c r="AQ29">
        <f>IF(Сырые!AQ29=кл!AQ$1,0,1)</f>
        <v>1</v>
      </c>
      <c r="AR29">
        <f>IF(Сырые!AR29=кл!AR$1,0,1)</f>
        <v>0</v>
      </c>
      <c r="AS29">
        <f>IF(Сырые!AS29=кл!AS$1,0,1)</f>
        <v>1</v>
      </c>
      <c r="AT29">
        <f>IF(Сырые!AT29=кл!AT$1,0,1)</f>
        <v>1</v>
      </c>
      <c r="AU29">
        <f>IF(Сырые!AU29=кл!AU$1,0,1)</f>
        <v>0</v>
      </c>
      <c r="AV29">
        <f>IF(Сырые!AV29=кл!AV$1,0,1)</f>
        <v>0</v>
      </c>
      <c r="AW29">
        <f>IF(Сырые!AW29=кл!AW$1,0,1)</f>
        <v>0</v>
      </c>
      <c r="AX29">
        <f>IF(Сырые!AX29=кл!AX$1,0,1)</f>
        <v>0</v>
      </c>
      <c r="AY29">
        <f>IF(Сырые!AY29=кл!AY$1,0,1)</f>
        <v>0</v>
      </c>
      <c r="AZ29">
        <f>IF(Сырые!AZ29=кл!AZ$1,0,1)</f>
        <v>0</v>
      </c>
      <c r="BA29">
        <f>IF(Сырые!BA29=кл!BA$1,0,1)</f>
        <v>0</v>
      </c>
      <c r="BB29">
        <f>IF(Сырые!BB29=кл!BB$1,0,1)</f>
        <v>0</v>
      </c>
      <c r="BC29">
        <f>IF(Сырые!BC29=кл!BC$1,0,1)</f>
        <v>0</v>
      </c>
      <c r="BD29">
        <f>IF(Сырые!BD29=кл!BD$1,0,1)</f>
        <v>0</v>
      </c>
      <c r="BE29">
        <f>IF(Сырые!BE29=кл!BE$1,0,1)</f>
        <v>0</v>
      </c>
      <c r="BF29">
        <f>IF(Сырые!BF29=кл!BF$1,0,1)</f>
        <v>0</v>
      </c>
      <c r="BG29">
        <f>IF(Сырые!BG29=кл!BG$1,0,1)</f>
        <v>0</v>
      </c>
      <c r="BH29">
        <f>IF(Сырые!BH29=кл!BH$1,0,1)</f>
        <v>0</v>
      </c>
    </row>
    <row r="30" spans="1:60" ht="12.75">
      <c r="A30">
        <f>Сырые!A30</f>
        <v>28</v>
      </c>
      <c r="C30">
        <f>IF(Сырые!C30=кл!C$1,0,1)</f>
        <v>0</v>
      </c>
      <c r="D30">
        <f>IF(Сырые!D30=кл!D$1,0,1)</f>
        <v>0</v>
      </c>
      <c r="E30">
        <f>IF(Сырые!E30=кл!E$1,0,1)</f>
        <v>0</v>
      </c>
      <c r="F30">
        <f>IF(Сырые!F30=кл!F$1,0,1)</f>
        <v>0</v>
      </c>
      <c r="G30">
        <f>IF(Сырые!G30=кл!G$1,0,1)</f>
        <v>0</v>
      </c>
      <c r="H30">
        <f>IF(Сырые!H30=кл!H$1,0,1)</f>
        <v>0</v>
      </c>
      <c r="I30">
        <f>IF(Сырые!I30=кл!I$1,0,1)</f>
        <v>0</v>
      </c>
      <c r="J30">
        <f>IF(Сырые!J30=кл!J$1,0,1)</f>
        <v>0</v>
      </c>
      <c r="K30">
        <f>IF(Сырые!K30=кл!K$1,0,1)</f>
        <v>0</v>
      </c>
      <c r="L30">
        <f>IF(Сырые!L30=кл!L$1,0,1)</f>
        <v>0</v>
      </c>
      <c r="M30">
        <f>IF(Сырые!M30=кл!M$1,0,1)</f>
        <v>1</v>
      </c>
      <c r="N30">
        <f>IF(Сырые!N30=кл!N$1,0,1)</f>
        <v>0</v>
      </c>
      <c r="O30">
        <f>IF(Сырые!O30=кл!O$1,0,1)</f>
        <v>0</v>
      </c>
      <c r="P30">
        <f>IF(Сырые!P30=кл!P$1,0,1)</f>
        <v>0</v>
      </c>
      <c r="Q30">
        <f>IF(Сырые!Q30=кл!Q$1,0,1)</f>
        <v>0</v>
      </c>
      <c r="R30">
        <f>IF(Сырые!R30=кл!R$1,0,1)</f>
        <v>0</v>
      </c>
      <c r="S30">
        <f>IF(Сырые!S30=кл!S$1,0,1)</f>
        <v>0</v>
      </c>
      <c r="T30">
        <f>IF(Сырые!T30=кл!T$1,0,1)</f>
        <v>0</v>
      </c>
      <c r="U30">
        <f>IF(Сырые!U30=кл!U$1,0,1)</f>
        <v>0</v>
      </c>
      <c r="V30">
        <f>IF(Сырые!V30=кл!V$1,0,1)</f>
        <v>1</v>
      </c>
      <c r="W30">
        <f>IF(Сырые!W30=кл!W$1,0,1)</f>
        <v>0</v>
      </c>
      <c r="X30">
        <f>IF(Сырые!X30=кл!X$1,0,1)</f>
        <v>1</v>
      </c>
      <c r="Y30">
        <f>IF(Сырые!Y30=кл!Y$1,0,1)</f>
        <v>0</v>
      </c>
      <c r="Z30">
        <f>IF(Сырые!Z30=кл!Z$1,0,1)</f>
        <v>1</v>
      </c>
      <c r="AA30">
        <f>IF(Сырые!AA30=кл!AA$1,0,1)</f>
        <v>1</v>
      </c>
      <c r="AB30">
        <f>IF(Сырые!AB30=кл!AB$1,0,1)</f>
        <v>0</v>
      </c>
      <c r="AC30">
        <f>IF(Сырые!AC30=кл!AC$1,0,1)</f>
        <v>0</v>
      </c>
      <c r="AD30">
        <f>IF(Сырые!AD30=кл!AD$1,0,1)</f>
        <v>0</v>
      </c>
      <c r="AE30">
        <f>IF(Сырые!AE30=кл!AE$1,0,1)</f>
        <v>0</v>
      </c>
      <c r="AF30">
        <f>IF(Сырые!AF30=кл!AF$1,0,1)</f>
        <v>1</v>
      </c>
      <c r="AG30">
        <f>IF(Сырые!AG30=кл!AG$1,0,1)</f>
        <v>0</v>
      </c>
      <c r="AH30">
        <f>IF(Сырые!AH30=кл!AH$1,0,1)</f>
        <v>0</v>
      </c>
      <c r="AI30">
        <f>IF(Сырые!AI30=кл!AI$1,0,1)</f>
        <v>0</v>
      </c>
      <c r="AJ30">
        <f>IF(Сырые!AJ30=кл!AJ$1,0,1)</f>
        <v>0</v>
      </c>
      <c r="AK30">
        <f>IF(Сырые!AK30=кл!AK$1,0,1)</f>
        <v>1</v>
      </c>
      <c r="AL30">
        <f>IF(Сырые!AL30=кл!AL$1,0,1)</f>
        <v>1</v>
      </c>
      <c r="AM30">
        <f>IF(Сырые!AM30=кл!AM$1,0,1)</f>
        <v>0</v>
      </c>
      <c r="AN30">
        <f>IF(Сырые!AN30=кл!AN$1,0,1)</f>
        <v>1</v>
      </c>
      <c r="AO30">
        <f>IF(Сырые!AO30=кл!AO$1,0,1)</f>
        <v>1</v>
      </c>
      <c r="AP30">
        <f>IF(Сырые!AP30=кл!AP$1,0,1)</f>
        <v>0</v>
      </c>
      <c r="AQ30">
        <f>IF(Сырые!AQ30=кл!AQ$1,0,1)</f>
        <v>1</v>
      </c>
      <c r="AR30">
        <f>IF(Сырые!AR30=кл!AR$1,0,1)</f>
        <v>0</v>
      </c>
      <c r="AS30">
        <f>IF(Сырые!AS30=кл!AS$1,0,1)</f>
        <v>1</v>
      </c>
      <c r="AT30">
        <f>IF(Сырые!AT30=кл!AT$1,0,1)</f>
        <v>1</v>
      </c>
      <c r="AU30">
        <f>IF(Сырые!AU30=кл!AU$1,0,1)</f>
        <v>0</v>
      </c>
      <c r="AV30">
        <f>IF(Сырые!AV30=кл!AV$1,0,1)</f>
        <v>0</v>
      </c>
      <c r="AW30">
        <f>IF(Сырые!AW30=кл!AW$1,0,1)</f>
        <v>0</v>
      </c>
      <c r="AX30">
        <f>IF(Сырые!AX30=кл!AX$1,0,1)</f>
        <v>0</v>
      </c>
      <c r="AY30">
        <f>IF(Сырые!AY30=кл!AY$1,0,1)</f>
        <v>0</v>
      </c>
      <c r="AZ30">
        <f>IF(Сырые!AZ30=кл!AZ$1,0,1)</f>
        <v>0</v>
      </c>
      <c r="BA30">
        <f>IF(Сырые!BA30=кл!BA$1,0,1)</f>
        <v>0</v>
      </c>
      <c r="BB30">
        <f>IF(Сырые!BB30=кл!BB$1,0,1)</f>
        <v>0</v>
      </c>
      <c r="BC30">
        <f>IF(Сырые!BC30=кл!BC$1,0,1)</f>
        <v>0</v>
      </c>
      <c r="BD30">
        <f>IF(Сырые!BD30=кл!BD$1,0,1)</f>
        <v>0</v>
      </c>
      <c r="BE30">
        <f>IF(Сырые!BE30=кл!BE$1,0,1)</f>
        <v>0</v>
      </c>
      <c r="BF30">
        <f>IF(Сырые!BF30=кл!BF$1,0,1)</f>
        <v>0</v>
      </c>
      <c r="BG30">
        <f>IF(Сырые!BG30=кл!BG$1,0,1)</f>
        <v>0</v>
      </c>
      <c r="BH30">
        <f>IF(Сырые!BH30=кл!BH$1,0,1)</f>
        <v>0</v>
      </c>
    </row>
    <row r="31" spans="1:60" ht="12.75">
      <c r="A31">
        <f>Сырые!A31</f>
        <v>29</v>
      </c>
      <c r="C31">
        <f>IF(Сырые!C31=кл!C$1,0,1)</f>
        <v>0</v>
      </c>
      <c r="D31">
        <f>IF(Сырые!D31=кл!D$1,0,1)</f>
        <v>0</v>
      </c>
      <c r="E31">
        <f>IF(Сырые!E31=кл!E$1,0,1)</f>
        <v>0</v>
      </c>
      <c r="F31">
        <f>IF(Сырые!F31=кл!F$1,0,1)</f>
        <v>0</v>
      </c>
      <c r="G31">
        <f>IF(Сырые!G31=кл!G$1,0,1)</f>
        <v>0</v>
      </c>
      <c r="H31">
        <f>IF(Сырые!H31=кл!H$1,0,1)</f>
        <v>0</v>
      </c>
      <c r="I31">
        <f>IF(Сырые!I31=кл!I$1,0,1)</f>
        <v>0</v>
      </c>
      <c r="J31">
        <f>IF(Сырые!J31=кл!J$1,0,1)</f>
        <v>0</v>
      </c>
      <c r="K31">
        <f>IF(Сырые!K31=кл!K$1,0,1)</f>
        <v>0</v>
      </c>
      <c r="L31">
        <f>IF(Сырые!L31=кл!L$1,0,1)</f>
        <v>0</v>
      </c>
      <c r="M31">
        <f>IF(Сырые!M31=кл!M$1,0,1)</f>
        <v>1</v>
      </c>
      <c r="N31">
        <f>IF(Сырые!N31=кл!N$1,0,1)</f>
        <v>0</v>
      </c>
      <c r="O31">
        <f>IF(Сырые!O31=кл!O$1,0,1)</f>
        <v>0</v>
      </c>
      <c r="P31">
        <f>IF(Сырые!P31=кл!P$1,0,1)</f>
        <v>0</v>
      </c>
      <c r="Q31">
        <f>IF(Сырые!Q31=кл!Q$1,0,1)</f>
        <v>0</v>
      </c>
      <c r="R31">
        <f>IF(Сырые!R31=кл!R$1,0,1)</f>
        <v>0</v>
      </c>
      <c r="S31">
        <f>IF(Сырые!S31=кл!S$1,0,1)</f>
        <v>0</v>
      </c>
      <c r="T31">
        <f>IF(Сырые!T31=кл!T$1,0,1)</f>
        <v>0</v>
      </c>
      <c r="U31">
        <f>IF(Сырые!U31=кл!U$1,0,1)</f>
        <v>0</v>
      </c>
      <c r="V31">
        <f>IF(Сырые!V31=кл!V$1,0,1)</f>
        <v>1</v>
      </c>
      <c r="W31">
        <f>IF(Сырые!W31=кл!W$1,0,1)</f>
        <v>0</v>
      </c>
      <c r="X31">
        <f>IF(Сырые!X31=кл!X$1,0,1)</f>
        <v>1</v>
      </c>
      <c r="Y31">
        <f>IF(Сырые!Y31=кл!Y$1,0,1)</f>
        <v>0</v>
      </c>
      <c r="Z31">
        <f>IF(Сырые!Z31=кл!Z$1,0,1)</f>
        <v>1</v>
      </c>
      <c r="AA31">
        <f>IF(Сырые!AA31=кл!AA$1,0,1)</f>
        <v>1</v>
      </c>
      <c r="AB31">
        <f>IF(Сырые!AB31=кл!AB$1,0,1)</f>
        <v>0</v>
      </c>
      <c r="AC31">
        <f>IF(Сырые!AC31=кл!AC$1,0,1)</f>
        <v>0</v>
      </c>
      <c r="AD31">
        <f>IF(Сырые!AD31=кл!AD$1,0,1)</f>
        <v>0</v>
      </c>
      <c r="AE31">
        <f>IF(Сырые!AE31=кл!AE$1,0,1)</f>
        <v>0</v>
      </c>
      <c r="AF31">
        <f>IF(Сырые!AF31=кл!AF$1,0,1)</f>
        <v>1</v>
      </c>
      <c r="AG31">
        <f>IF(Сырые!AG31=кл!AG$1,0,1)</f>
        <v>0</v>
      </c>
      <c r="AH31">
        <f>IF(Сырые!AH31=кл!AH$1,0,1)</f>
        <v>0</v>
      </c>
      <c r="AI31">
        <f>IF(Сырые!AI31=кл!AI$1,0,1)</f>
        <v>0</v>
      </c>
      <c r="AJ31">
        <f>IF(Сырые!AJ31=кл!AJ$1,0,1)</f>
        <v>0</v>
      </c>
      <c r="AK31">
        <f>IF(Сырые!AK31=кл!AK$1,0,1)</f>
        <v>1</v>
      </c>
      <c r="AL31">
        <f>IF(Сырые!AL31=кл!AL$1,0,1)</f>
        <v>1</v>
      </c>
      <c r="AM31">
        <f>IF(Сырые!AM31=кл!AM$1,0,1)</f>
        <v>0</v>
      </c>
      <c r="AN31">
        <f>IF(Сырые!AN31=кл!AN$1,0,1)</f>
        <v>1</v>
      </c>
      <c r="AO31">
        <f>IF(Сырые!AO31=кл!AO$1,0,1)</f>
        <v>1</v>
      </c>
      <c r="AP31">
        <f>IF(Сырые!AP31=кл!AP$1,0,1)</f>
        <v>0</v>
      </c>
      <c r="AQ31">
        <f>IF(Сырые!AQ31=кл!AQ$1,0,1)</f>
        <v>1</v>
      </c>
      <c r="AR31">
        <f>IF(Сырые!AR31=кл!AR$1,0,1)</f>
        <v>0</v>
      </c>
      <c r="AS31">
        <f>IF(Сырые!AS31=кл!AS$1,0,1)</f>
        <v>1</v>
      </c>
      <c r="AT31">
        <f>IF(Сырые!AT31=кл!AT$1,0,1)</f>
        <v>1</v>
      </c>
      <c r="AU31">
        <f>IF(Сырые!AU31=кл!AU$1,0,1)</f>
        <v>0</v>
      </c>
      <c r="AV31">
        <f>IF(Сырые!AV31=кл!AV$1,0,1)</f>
        <v>0</v>
      </c>
      <c r="AW31">
        <f>IF(Сырые!AW31=кл!AW$1,0,1)</f>
        <v>0</v>
      </c>
      <c r="AX31">
        <f>IF(Сырые!AX31=кл!AX$1,0,1)</f>
        <v>0</v>
      </c>
      <c r="AY31">
        <f>IF(Сырые!AY31=кл!AY$1,0,1)</f>
        <v>0</v>
      </c>
      <c r="AZ31">
        <f>IF(Сырые!AZ31=кл!AZ$1,0,1)</f>
        <v>0</v>
      </c>
      <c r="BA31">
        <f>IF(Сырые!BA31=кл!BA$1,0,1)</f>
        <v>0</v>
      </c>
      <c r="BB31">
        <f>IF(Сырые!BB31=кл!BB$1,0,1)</f>
        <v>0</v>
      </c>
      <c r="BC31">
        <f>IF(Сырые!BC31=кл!BC$1,0,1)</f>
        <v>0</v>
      </c>
      <c r="BD31">
        <f>IF(Сырые!BD31=кл!BD$1,0,1)</f>
        <v>0</v>
      </c>
      <c r="BE31">
        <f>IF(Сырые!BE31=кл!BE$1,0,1)</f>
        <v>0</v>
      </c>
      <c r="BF31">
        <f>IF(Сырые!BF31=кл!BF$1,0,1)</f>
        <v>0</v>
      </c>
      <c r="BG31">
        <f>IF(Сырые!BG31=кл!BG$1,0,1)</f>
        <v>0</v>
      </c>
      <c r="BH31">
        <f>IF(Сырые!BH31=кл!BH$1,0,1)</f>
        <v>0</v>
      </c>
    </row>
    <row r="32" spans="1:60" ht="12.75">
      <c r="A32">
        <f>Сырые!A32</f>
        <v>30</v>
      </c>
      <c r="C32">
        <f>IF(Сырые!C32=кл!C$1,0,1)</f>
        <v>0</v>
      </c>
      <c r="D32">
        <f>IF(Сырые!D32=кл!D$1,0,1)</f>
        <v>0</v>
      </c>
      <c r="E32">
        <f>IF(Сырые!E32=кл!E$1,0,1)</f>
        <v>0</v>
      </c>
      <c r="F32">
        <f>IF(Сырые!F32=кл!F$1,0,1)</f>
        <v>0</v>
      </c>
      <c r="G32">
        <f>IF(Сырые!G32=кл!G$1,0,1)</f>
        <v>0</v>
      </c>
      <c r="H32">
        <f>IF(Сырые!H32=кл!H$1,0,1)</f>
        <v>0</v>
      </c>
      <c r="I32">
        <f>IF(Сырые!I32=кл!I$1,0,1)</f>
        <v>0</v>
      </c>
      <c r="J32">
        <f>IF(Сырые!J32=кл!J$1,0,1)</f>
        <v>0</v>
      </c>
      <c r="K32">
        <f>IF(Сырые!K32=кл!K$1,0,1)</f>
        <v>0</v>
      </c>
      <c r="L32">
        <f>IF(Сырые!L32=кл!L$1,0,1)</f>
        <v>0</v>
      </c>
      <c r="M32">
        <f>IF(Сырые!M32=кл!M$1,0,1)</f>
        <v>1</v>
      </c>
      <c r="N32">
        <f>IF(Сырые!N32=кл!N$1,0,1)</f>
        <v>0</v>
      </c>
      <c r="O32">
        <f>IF(Сырые!O32=кл!O$1,0,1)</f>
        <v>0</v>
      </c>
      <c r="P32">
        <f>IF(Сырые!P32=кл!P$1,0,1)</f>
        <v>0</v>
      </c>
      <c r="Q32">
        <f>IF(Сырые!Q32=кл!Q$1,0,1)</f>
        <v>0</v>
      </c>
      <c r="R32">
        <f>IF(Сырые!R32=кл!R$1,0,1)</f>
        <v>0</v>
      </c>
      <c r="S32">
        <f>IF(Сырые!S32=кл!S$1,0,1)</f>
        <v>0</v>
      </c>
      <c r="T32">
        <f>IF(Сырые!T32=кл!T$1,0,1)</f>
        <v>0</v>
      </c>
      <c r="U32">
        <f>IF(Сырые!U32=кл!U$1,0,1)</f>
        <v>0</v>
      </c>
      <c r="V32">
        <f>IF(Сырые!V32=кл!V$1,0,1)</f>
        <v>1</v>
      </c>
      <c r="W32">
        <f>IF(Сырые!W32=кл!W$1,0,1)</f>
        <v>0</v>
      </c>
      <c r="X32">
        <f>IF(Сырые!X32=кл!X$1,0,1)</f>
        <v>1</v>
      </c>
      <c r="Y32">
        <f>IF(Сырые!Y32=кл!Y$1,0,1)</f>
        <v>0</v>
      </c>
      <c r="Z32">
        <f>IF(Сырые!Z32=кл!Z$1,0,1)</f>
        <v>1</v>
      </c>
      <c r="AA32">
        <f>IF(Сырые!AA32=кл!AA$1,0,1)</f>
        <v>1</v>
      </c>
      <c r="AB32">
        <f>IF(Сырые!AB32=кл!AB$1,0,1)</f>
        <v>0</v>
      </c>
      <c r="AC32">
        <f>IF(Сырые!AC32=кл!AC$1,0,1)</f>
        <v>0</v>
      </c>
      <c r="AD32">
        <f>IF(Сырые!AD32=кл!AD$1,0,1)</f>
        <v>0</v>
      </c>
      <c r="AE32">
        <f>IF(Сырые!AE32=кл!AE$1,0,1)</f>
        <v>0</v>
      </c>
      <c r="AF32">
        <f>IF(Сырые!AF32=кл!AF$1,0,1)</f>
        <v>1</v>
      </c>
      <c r="AG32">
        <f>IF(Сырые!AG32=кл!AG$1,0,1)</f>
        <v>0</v>
      </c>
      <c r="AH32">
        <f>IF(Сырые!AH32=кл!AH$1,0,1)</f>
        <v>0</v>
      </c>
      <c r="AI32">
        <f>IF(Сырые!AI32=кл!AI$1,0,1)</f>
        <v>0</v>
      </c>
      <c r="AJ32">
        <f>IF(Сырые!AJ32=кл!AJ$1,0,1)</f>
        <v>0</v>
      </c>
      <c r="AK32">
        <f>IF(Сырые!AK32=кл!AK$1,0,1)</f>
        <v>1</v>
      </c>
      <c r="AL32">
        <f>IF(Сырые!AL32=кл!AL$1,0,1)</f>
        <v>1</v>
      </c>
      <c r="AM32">
        <f>IF(Сырые!AM32=кл!AM$1,0,1)</f>
        <v>0</v>
      </c>
      <c r="AN32">
        <f>IF(Сырые!AN32=кл!AN$1,0,1)</f>
        <v>1</v>
      </c>
      <c r="AO32">
        <f>IF(Сырые!AO32=кл!AO$1,0,1)</f>
        <v>1</v>
      </c>
      <c r="AP32">
        <f>IF(Сырые!AP32=кл!AP$1,0,1)</f>
        <v>0</v>
      </c>
      <c r="AQ32">
        <f>IF(Сырые!AQ32=кл!AQ$1,0,1)</f>
        <v>1</v>
      </c>
      <c r="AR32">
        <f>IF(Сырые!AR32=кл!AR$1,0,1)</f>
        <v>0</v>
      </c>
      <c r="AS32">
        <f>IF(Сырые!AS32=кл!AS$1,0,1)</f>
        <v>1</v>
      </c>
      <c r="AT32">
        <f>IF(Сырые!AT32=кл!AT$1,0,1)</f>
        <v>1</v>
      </c>
      <c r="AU32">
        <f>IF(Сырые!AU32=кл!AU$1,0,1)</f>
        <v>0</v>
      </c>
      <c r="AV32">
        <f>IF(Сырые!AV32=кл!AV$1,0,1)</f>
        <v>0</v>
      </c>
      <c r="AW32">
        <f>IF(Сырые!AW32=кл!AW$1,0,1)</f>
        <v>0</v>
      </c>
      <c r="AX32">
        <f>IF(Сырые!AX32=кл!AX$1,0,1)</f>
        <v>0</v>
      </c>
      <c r="AY32">
        <f>IF(Сырые!AY32=кл!AY$1,0,1)</f>
        <v>0</v>
      </c>
      <c r="AZ32">
        <f>IF(Сырые!AZ32=кл!AZ$1,0,1)</f>
        <v>0</v>
      </c>
      <c r="BA32">
        <f>IF(Сырые!BA32=кл!BA$1,0,1)</f>
        <v>0</v>
      </c>
      <c r="BB32">
        <f>IF(Сырые!BB32=кл!BB$1,0,1)</f>
        <v>0</v>
      </c>
      <c r="BC32">
        <f>IF(Сырые!BC32=кл!BC$1,0,1)</f>
        <v>0</v>
      </c>
      <c r="BD32">
        <f>IF(Сырые!BD32=кл!BD$1,0,1)</f>
        <v>0</v>
      </c>
      <c r="BE32">
        <f>IF(Сырые!BE32=кл!BE$1,0,1)</f>
        <v>0</v>
      </c>
      <c r="BF32">
        <f>IF(Сырые!BF32=кл!BF$1,0,1)</f>
        <v>0</v>
      </c>
      <c r="BG32">
        <f>IF(Сырые!BG32=кл!BG$1,0,1)</f>
        <v>0</v>
      </c>
      <c r="BH32">
        <f>IF(Сырые!BH32=кл!BH$1,0,1)</f>
        <v>0</v>
      </c>
    </row>
    <row r="33" spans="1:60" ht="12.75">
      <c r="A33">
        <f>Сырые!A33</f>
        <v>31</v>
      </c>
      <c r="C33">
        <f>IF(Сырые!C33=кл!C$1,0,1)</f>
        <v>0</v>
      </c>
      <c r="D33">
        <f>IF(Сырые!D33=кл!D$1,0,1)</f>
        <v>0</v>
      </c>
      <c r="E33">
        <f>IF(Сырые!E33=кл!E$1,0,1)</f>
        <v>0</v>
      </c>
      <c r="F33">
        <f>IF(Сырые!F33=кл!F$1,0,1)</f>
        <v>0</v>
      </c>
      <c r="G33">
        <f>IF(Сырые!G33=кл!G$1,0,1)</f>
        <v>0</v>
      </c>
      <c r="H33">
        <f>IF(Сырые!H33=кл!H$1,0,1)</f>
        <v>0</v>
      </c>
      <c r="I33">
        <f>IF(Сырые!I33=кл!I$1,0,1)</f>
        <v>0</v>
      </c>
      <c r="J33">
        <f>IF(Сырые!J33=кл!J$1,0,1)</f>
        <v>0</v>
      </c>
      <c r="K33">
        <f>IF(Сырые!K33=кл!K$1,0,1)</f>
        <v>0</v>
      </c>
      <c r="L33">
        <f>IF(Сырые!L33=кл!L$1,0,1)</f>
        <v>0</v>
      </c>
      <c r="M33">
        <f>IF(Сырые!M33=кл!M$1,0,1)</f>
        <v>1</v>
      </c>
      <c r="N33">
        <f>IF(Сырые!N33=кл!N$1,0,1)</f>
        <v>0</v>
      </c>
      <c r="O33">
        <f>IF(Сырые!O33=кл!O$1,0,1)</f>
        <v>0</v>
      </c>
      <c r="P33">
        <f>IF(Сырые!P33=кл!P$1,0,1)</f>
        <v>0</v>
      </c>
      <c r="Q33">
        <f>IF(Сырые!Q33=кл!Q$1,0,1)</f>
        <v>0</v>
      </c>
      <c r="R33">
        <f>IF(Сырые!R33=кл!R$1,0,1)</f>
        <v>0</v>
      </c>
      <c r="S33">
        <f>IF(Сырые!S33=кл!S$1,0,1)</f>
        <v>0</v>
      </c>
      <c r="T33">
        <f>IF(Сырые!T33=кл!T$1,0,1)</f>
        <v>0</v>
      </c>
      <c r="U33">
        <f>IF(Сырые!U33=кл!U$1,0,1)</f>
        <v>0</v>
      </c>
      <c r="V33">
        <f>IF(Сырые!V33=кл!V$1,0,1)</f>
        <v>1</v>
      </c>
      <c r="W33">
        <f>IF(Сырые!W33=кл!W$1,0,1)</f>
        <v>0</v>
      </c>
      <c r="X33">
        <f>IF(Сырые!X33=кл!X$1,0,1)</f>
        <v>1</v>
      </c>
      <c r="Y33">
        <f>IF(Сырые!Y33=кл!Y$1,0,1)</f>
        <v>0</v>
      </c>
      <c r="Z33">
        <f>IF(Сырые!Z33=кл!Z$1,0,1)</f>
        <v>1</v>
      </c>
      <c r="AA33">
        <f>IF(Сырые!AA33=кл!AA$1,0,1)</f>
        <v>1</v>
      </c>
      <c r="AB33">
        <f>IF(Сырые!AB33=кл!AB$1,0,1)</f>
        <v>0</v>
      </c>
      <c r="AC33">
        <f>IF(Сырые!AC33=кл!AC$1,0,1)</f>
        <v>0</v>
      </c>
      <c r="AD33">
        <f>IF(Сырые!AD33=кл!AD$1,0,1)</f>
        <v>0</v>
      </c>
      <c r="AE33">
        <f>IF(Сырые!AE33=кл!AE$1,0,1)</f>
        <v>0</v>
      </c>
      <c r="AF33">
        <f>IF(Сырые!AF33=кл!AF$1,0,1)</f>
        <v>1</v>
      </c>
      <c r="AG33">
        <f>IF(Сырые!AG33=кл!AG$1,0,1)</f>
        <v>0</v>
      </c>
      <c r="AH33">
        <f>IF(Сырые!AH33=кл!AH$1,0,1)</f>
        <v>0</v>
      </c>
      <c r="AI33">
        <f>IF(Сырые!AI33=кл!AI$1,0,1)</f>
        <v>0</v>
      </c>
      <c r="AJ33">
        <f>IF(Сырые!AJ33=кл!AJ$1,0,1)</f>
        <v>0</v>
      </c>
      <c r="AK33">
        <f>IF(Сырые!AK33=кл!AK$1,0,1)</f>
        <v>1</v>
      </c>
      <c r="AL33">
        <f>IF(Сырые!AL33=кл!AL$1,0,1)</f>
        <v>1</v>
      </c>
      <c r="AM33">
        <f>IF(Сырые!AM33=кл!AM$1,0,1)</f>
        <v>0</v>
      </c>
      <c r="AN33">
        <f>IF(Сырые!AN33=кл!AN$1,0,1)</f>
        <v>1</v>
      </c>
      <c r="AO33">
        <f>IF(Сырые!AO33=кл!AO$1,0,1)</f>
        <v>1</v>
      </c>
      <c r="AP33">
        <f>IF(Сырые!AP33=кл!AP$1,0,1)</f>
        <v>0</v>
      </c>
      <c r="AQ33">
        <f>IF(Сырые!AQ33=кл!AQ$1,0,1)</f>
        <v>1</v>
      </c>
      <c r="AR33">
        <f>IF(Сырые!AR33=кл!AR$1,0,1)</f>
        <v>0</v>
      </c>
      <c r="AS33">
        <f>IF(Сырые!AS33=кл!AS$1,0,1)</f>
        <v>1</v>
      </c>
      <c r="AT33">
        <f>IF(Сырые!AT33=кл!AT$1,0,1)</f>
        <v>1</v>
      </c>
      <c r="AU33">
        <f>IF(Сырые!AU33=кл!AU$1,0,1)</f>
        <v>0</v>
      </c>
      <c r="AV33">
        <f>IF(Сырые!AV33=кл!AV$1,0,1)</f>
        <v>0</v>
      </c>
      <c r="AW33">
        <f>IF(Сырые!AW33=кл!AW$1,0,1)</f>
        <v>0</v>
      </c>
      <c r="AX33">
        <f>IF(Сырые!AX33=кл!AX$1,0,1)</f>
        <v>0</v>
      </c>
      <c r="AY33">
        <f>IF(Сырые!AY33=кл!AY$1,0,1)</f>
        <v>0</v>
      </c>
      <c r="AZ33">
        <f>IF(Сырые!AZ33=кл!AZ$1,0,1)</f>
        <v>0</v>
      </c>
      <c r="BA33">
        <f>IF(Сырые!BA33=кл!BA$1,0,1)</f>
        <v>0</v>
      </c>
      <c r="BB33">
        <f>IF(Сырые!BB33=кл!BB$1,0,1)</f>
        <v>0</v>
      </c>
      <c r="BC33">
        <f>IF(Сырые!BC33=кл!BC$1,0,1)</f>
        <v>0</v>
      </c>
      <c r="BD33">
        <f>IF(Сырые!BD33=кл!BD$1,0,1)</f>
        <v>0</v>
      </c>
      <c r="BE33">
        <f>IF(Сырые!BE33=кл!BE$1,0,1)</f>
        <v>0</v>
      </c>
      <c r="BF33">
        <f>IF(Сырые!BF33=кл!BF$1,0,1)</f>
        <v>0</v>
      </c>
      <c r="BG33">
        <f>IF(Сырые!BG33=кл!BG$1,0,1)</f>
        <v>0</v>
      </c>
      <c r="BH33">
        <f>IF(Сырые!BH33=кл!BH$1,0,1)</f>
        <v>0</v>
      </c>
    </row>
  </sheetData>
  <sheetProtection password="CCC5" sheet="1" objects="1" scenarios="1"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="75" zoomScaleNormal="75" workbookViewId="0" topLeftCell="A1">
      <selection activeCell="L43" sqref="L43"/>
    </sheetView>
  </sheetViews>
  <sheetFormatPr defaultColWidth="9.140625" defaultRowHeight="12.75"/>
  <cols>
    <col min="1" max="1" width="4.57421875" style="0" customWidth="1"/>
    <col min="2" max="2" width="24.7109375" style="0" bestFit="1" customWidth="1"/>
    <col min="3" max="3" width="4.28125" style="0" customWidth="1"/>
    <col min="5" max="5" width="4.28125" style="0" customWidth="1"/>
    <col min="7" max="7" width="4.28125" style="0" customWidth="1"/>
    <col min="9" max="9" width="4.57421875" style="0" customWidth="1"/>
    <col min="11" max="11" width="3.7109375" style="0" customWidth="1"/>
    <col min="13" max="13" width="4.28125" style="0" customWidth="1"/>
    <col min="15" max="15" width="4.57421875" style="0" customWidth="1"/>
    <col min="17" max="17" width="4.8515625" style="0" customWidth="1"/>
  </cols>
  <sheetData>
    <row r="1" spans="1:18" ht="12.75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2.7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7:10" ht="12.75">
      <c r="G3" s="67" t="s">
        <v>33</v>
      </c>
      <c r="H3" s="67"/>
      <c r="I3">
        <f>Список!C2</f>
        <v>0</v>
      </c>
      <c r="J3" t="s">
        <v>18</v>
      </c>
    </row>
    <row r="4" spans="1:18" ht="12.75">
      <c r="A4" s="67" t="s">
        <v>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2.75">
      <c r="A5" s="67">
        <f>Список!C3</f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7:10" ht="13.5" thickBot="1">
      <c r="G6" s="73"/>
      <c r="H6" s="73"/>
      <c r="I6" s="73"/>
      <c r="J6" s="73"/>
    </row>
    <row r="7" spans="1:23" ht="104.25" customHeight="1" thickBot="1">
      <c r="A7" s="8" t="str">
        <f>Сырые!A2</f>
        <v>№</v>
      </c>
      <c r="B7" s="10" t="str">
        <f>Сырые!B2</f>
        <v>Фамилия, Имя</v>
      </c>
      <c r="C7" s="71" t="s">
        <v>2</v>
      </c>
      <c r="D7" s="72"/>
      <c r="E7" s="71" t="s">
        <v>3</v>
      </c>
      <c r="F7" s="72"/>
      <c r="G7" s="71" t="s">
        <v>4</v>
      </c>
      <c r="H7" s="72"/>
      <c r="I7" s="71" t="s">
        <v>5</v>
      </c>
      <c r="J7" s="72"/>
      <c r="K7" s="71" t="s">
        <v>6</v>
      </c>
      <c r="L7" s="72"/>
      <c r="M7" s="71" t="s">
        <v>7</v>
      </c>
      <c r="N7" s="72"/>
      <c r="O7" s="71" t="s">
        <v>8</v>
      </c>
      <c r="P7" s="72"/>
      <c r="Q7" s="71" t="s">
        <v>9</v>
      </c>
      <c r="R7" s="72"/>
      <c r="S7" s="2"/>
      <c r="T7" s="2"/>
      <c r="U7" s="2"/>
      <c r="V7" s="2"/>
      <c r="W7" s="2"/>
    </row>
    <row r="8" spans="1:18" ht="12.75">
      <c r="A8" s="6">
        <f>Сырые!A3</f>
        <v>1</v>
      </c>
      <c r="B8" s="11" t="str">
        <f>Сырые!B3</f>
        <v>Агалаков Евгений</v>
      </c>
      <c r="C8" s="9">
        <f>IF(B8=0,0,кл!G3+кл!L3+кл!Q3+кл!V3+кл!Z3+кл!AF3+кл!AI3+кл!AL3+кл!AO3+кл!AR3+кл!AT3)</f>
        <v>7</v>
      </c>
      <c r="D8" s="7">
        <f>C8/11</f>
        <v>0.6363636363636364</v>
      </c>
      <c r="E8" s="9">
        <f>IF(B8=0,0,кл!C3+кл!E3+кл!H3+кл!M3+кл!S3+кл!U3+кл!AA3+кл!AE3+кл!AH3+кл!AK3+кл!AN3+кл!AQ3+кл!AS3)</f>
        <v>3</v>
      </c>
      <c r="F8" s="7">
        <f>E8/13</f>
        <v>0.23076923076923078</v>
      </c>
      <c r="G8" s="9">
        <f>IF(B8=0,0,кл!AC3+кл!AG3+кл!AJ3+кл!AM3+кл!AP3+кл!AU3)</f>
        <v>5</v>
      </c>
      <c r="H8" s="15">
        <f>G8/6</f>
        <v>0.8333333333333334</v>
      </c>
      <c r="I8" s="9">
        <f>IF(B8=0,0,кл!D3+кл!I3+кл!N3+кл!R3+кл!W3+кл!AB3)</f>
        <v>6</v>
      </c>
      <c r="J8" s="15">
        <f>I8/6</f>
        <v>1</v>
      </c>
      <c r="K8" s="9">
        <f>IF(B8=0,0,кл!E3+кл!J3+кл!O3+кл!S3+кл!X3)</f>
        <v>4</v>
      </c>
      <c r="L8" s="15">
        <f>K8/5</f>
        <v>0.8</v>
      </c>
      <c r="M8" s="9">
        <f>IF(B8=0,0,кл!K3+кл!P3+кл!T3+кл!Y3+кл!AD3)</f>
        <v>2</v>
      </c>
      <c r="N8" s="7">
        <f>M8/5</f>
        <v>0.4</v>
      </c>
      <c r="O8" s="9">
        <f>IF(B8=0,0,кл!D3+кл!H3+кл!M3+кл!AH3+кл!AK3+кл!AQ3+кл!AT3+кл!AW3)</f>
        <v>3</v>
      </c>
      <c r="P8" s="7">
        <f>O8/8</f>
        <v>0.375</v>
      </c>
      <c r="Q8" s="9">
        <f>IF(B8=0,0,кл!D3+кл!F3+кл!I3+кл!N3+кл!R3+кл!W3+кл!Y3+кл!AB3+кл!AD3+кл!AV3+кл!AW3+кл!AX3+кл!AY3+кл!AZ3+кл!BA3+кл!BB3+кл!BC3+кл!BD3+кл!BE3+кл!BF3+кл!BG3+кл!BH3)</f>
        <v>17</v>
      </c>
      <c r="R8" s="15">
        <f>Q8/22</f>
        <v>0.7727272727272727</v>
      </c>
    </row>
    <row r="9" spans="1:18" ht="12.75">
      <c r="A9" s="5">
        <f>Сырые!A4</f>
        <v>2</v>
      </c>
      <c r="B9" s="12" t="str">
        <f>Сырые!B4</f>
        <v>Бабкин Максим</v>
      </c>
      <c r="C9" s="9">
        <f>IF(B9=0,0,кл!G4+кл!L4+кл!Q4+кл!V4+кл!Z4+кл!AF4+кл!AI4+кл!AL4+кл!AO4+кл!AR4+кл!AT4)</f>
        <v>3</v>
      </c>
      <c r="D9" s="7">
        <f aca="true" t="shared" si="0" ref="D9:D38">C9/11</f>
        <v>0.2727272727272727</v>
      </c>
      <c r="E9" s="9">
        <f>IF(B9=0,0,кл!C4+кл!E4+кл!H4+кл!M4+кл!S4+кл!U4+кл!AA4+кл!AE4+кл!AH4+кл!AK4+кл!AN4+кл!AQ4+кл!AS4)</f>
        <v>1</v>
      </c>
      <c r="F9" s="7">
        <f aca="true" t="shared" si="1" ref="F9:F38">E9/13</f>
        <v>0.07692307692307693</v>
      </c>
      <c r="G9" s="9">
        <f>IF(B9=0,0,кл!AC4+кл!AG4+кл!AJ4+кл!AM4+кл!AP4+кл!AU4)</f>
        <v>4</v>
      </c>
      <c r="H9" s="15">
        <f aca="true" t="shared" si="2" ref="H9:H38">G9/6</f>
        <v>0.6666666666666666</v>
      </c>
      <c r="I9" s="9">
        <f>IF(B9=0,0,кл!D4+кл!I4+кл!N4+кл!R4+кл!W4+кл!AB4)</f>
        <v>3</v>
      </c>
      <c r="J9" s="15">
        <f aca="true" t="shared" si="3" ref="J9:J38">I9/6</f>
        <v>0.5</v>
      </c>
      <c r="K9" s="9">
        <f>IF(B9=0,0,кл!E4+кл!J4+кл!O4+кл!S4+кл!X4)</f>
        <v>1</v>
      </c>
      <c r="L9" s="15">
        <f aca="true" t="shared" si="4" ref="L9:L38">K9/5</f>
        <v>0.2</v>
      </c>
      <c r="M9" s="9">
        <f>IF(B9=0,0,кл!K4+кл!P4+кл!T4+кл!Y4+кл!AD4)</f>
        <v>2</v>
      </c>
      <c r="N9" s="7">
        <f aca="true" t="shared" si="5" ref="N9:N38">M9/5</f>
        <v>0.4</v>
      </c>
      <c r="O9" s="9">
        <f>IF(B9=0,0,кл!D4+кл!H4+кл!M4+кл!AH4+кл!AK4+кл!AQ4+кл!AT4+кл!AW4)</f>
        <v>2</v>
      </c>
      <c r="P9" s="7">
        <f aca="true" t="shared" si="6" ref="P9:P38">O9/8</f>
        <v>0.25</v>
      </c>
      <c r="Q9" s="9">
        <f>IF(B9=0,0,кл!D4+кл!F4+кл!I4+кл!N4+кл!R4+кл!W4+кл!Y4+кл!AB4+кл!AD4+кл!AV4+кл!AW4+кл!AX4+кл!AY4+кл!AZ4+кл!BA4+кл!BB4+кл!BC4+кл!BD4+кл!BE4+кл!BF4+кл!BG4+кл!BH4)</f>
        <v>16</v>
      </c>
      <c r="R9" s="15">
        <f aca="true" t="shared" si="7" ref="R9:R38">Q9/22</f>
        <v>0.7272727272727273</v>
      </c>
    </row>
    <row r="10" spans="1:18" ht="12.75">
      <c r="A10" s="5">
        <f>Сырые!A5</f>
        <v>3</v>
      </c>
      <c r="B10" s="12" t="str">
        <f>Сырые!B5</f>
        <v>Береснева Ксения</v>
      </c>
      <c r="C10" s="9">
        <f>IF(B10=0,0,кл!G5+кл!L5+кл!Q5+кл!V5+кл!Z5+кл!AF5+кл!AI5+кл!AL5+кл!AO5+кл!AR5+кл!AT5)</f>
        <v>5</v>
      </c>
      <c r="D10" s="7">
        <f t="shared" si="0"/>
        <v>0.45454545454545453</v>
      </c>
      <c r="E10" s="9">
        <f>IF(B10=0,0,кл!C5+кл!E5+кл!H5+кл!M5+кл!S5+кл!U5+кл!AA5+кл!AE5+кл!AH5+кл!AK5+кл!AN5+кл!AQ5+кл!AS5)</f>
        <v>7</v>
      </c>
      <c r="F10" s="7">
        <f t="shared" si="1"/>
        <v>0.5384615384615384</v>
      </c>
      <c r="G10" s="9">
        <f>IF(B10=0,0,кл!AC5+кл!AG5+кл!AJ5+кл!AM5+кл!AP5+кл!AU5)</f>
        <v>6</v>
      </c>
      <c r="H10" s="15">
        <f t="shared" si="2"/>
        <v>1</v>
      </c>
      <c r="I10" s="9">
        <f>IF(B10=0,0,кл!D5+кл!I5+кл!N5+кл!R5+кл!W5+кл!AB5)</f>
        <v>4</v>
      </c>
      <c r="J10" s="15">
        <f t="shared" si="3"/>
        <v>0.6666666666666666</v>
      </c>
      <c r="K10" s="9">
        <f>IF(B10=0,0,кл!E5+кл!J5+кл!O5+кл!S5+кл!X5)</f>
        <v>2</v>
      </c>
      <c r="L10" s="15">
        <f t="shared" si="4"/>
        <v>0.4</v>
      </c>
      <c r="M10" s="9">
        <f>IF(B10=0,0,кл!K5+кл!P5+кл!T5+кл!Y5+кл!AD5)</f>
        <v>1</v>
      </c>
      <c r="N10" s="7">
        <f t="shared" si="5"/>
        <v>0.2</v>
      </c>
      <c r="O10" s="9">
        <f>IF(B10=0,0,кл!D5+кл!H5+кл!M5+кл!AH5+кл!AK5+кл!AQ5+кл!AT5+кл!AW5)</f>
        <v>6</v>
      </c>
      <c r="P10" s="7">
        <f t="shared" si="6"/>
        <v>0.75</v>
      </c>
      <c r="Q10" s="9">
        <f>IF(B10=0,0,кл!D5+кл!F5+кл!I5+кл!N5+кл!R5+кл!W5+кл!Y5+кл!AB5+кл!AD5+кл!AV5+кл!AW5+кл!AX5+кл!AY5+кл!AZ5+кл!BA5+кл!BB5+кл!BC5+кл!BD5+кл!BE5+кл!BF5+кл!BG5+кл!BH5)</f>
        <v>12</v>
      </c>
      <c r="R10" s="15">
        <f t="shared" si="7"/>
        <v>0.5454545454545454</v>
      </c>
    </row>
    <row r="11" spans="1:18" ht="12.75">
      <c r="A11" s="5">
        <f>Сырые!A6</f>
        <v>4</v>
      </c>
      <c r="B11" s="12" t="str">
        <f>Сырые!B6</f>
        <v>Бакулина Анастасия</v>
      </c>
      <c r="C11" s="9">
        <f>IF(B11=0,0,кл!G6+кл!L6+кл!Q6+кл!V6+кл!Z6+кл!AF6+кл!AI6+кл!AL6+кл!AO6+кл!AR6+кл!AT6)</f>
        <v>8</v>
      </c>
      <c r="D11" s="7">
        <f t="shared" si="0"/>
        <v>0.7272727272727273</v>
      </c>
      <c r="E11" s="9">
        <f>IF(B11=0,0,кл!C6+кл!E6+кл!H6+кл!M6+кл!S6+кл!U6+кл!AA6+кл!AE6+кл!AH6+кл!AK6+кл!AN6+кл!AQ6+кл!AS6)</f>
        <v>4</v>
      </c>
      <c r="F11" s="7">
        <f t="shared" si="1"/>
        <v>0.3076923076923077</v>
      </c>
      <c r="G11" s="9">
        <f>IF(B11=0,0,кл!AC6+кл!AG6+кл!AJ6+кл!AM6+кл!AP6+кл!AU6)</f>
        <v>6</v>
      </c>
      <c r="H11" s="15">
        <f t="shared" si="2"/>
        <v>1</v>
      </c>
      <c r="I11" s="9">
        <f>IF(B11=0,0,кл!D6+кл!I6+кл!N6+кл!R6+кл!W6+кл!AB6)</f>
        <v>4</v>
      </c>
      <c r="J11" s="15">
        <f t="shared" si="3"/>
        <v>0.6666666666666666</v>
      </c>
      <c r="K11" s="9">
        <f>IF(B11=0,0,кл!E6+кл!J6+кл!O6+кл!S6+кл!X6)</f>
        <v>2</v>
      </c>
      <c r="L11" s="15">
        <f t="shared" si="4"/>
        <v>0.4</v>
      </c>
      <c r="M11" s="9">
        <f>IF(B11=0,0,кл!K6+кл!P6+кл!T6+кл!Y6+кл!AD6)</f>
        <v>3</v>
      </c>
      <c r="N11" s="7">
        <f t="shared" si="5"/>
        <v>0.6</v>
      </c>
      <c r="O11" s="9">
        <f>IF(B11=0,0,кл!D6+кл!H6+кл!M6+кл!AH6+кл!AK6+кл!AQ6+кл!AT6+кл!AW6)</f>
        <v>3</v>
      </c>
      <c r="P11" s="7">
        <f t="shared" si="6"/>
        <v>0.375</v>
      </c>
      <c r="Q11" s="9">
        <f>IF(B11=0,0,кл!D6+кл!F6+кл!I6+кл!N6+кл!R6+кл!W6+кл!Y6+кл!AB6+кл!AD6+кл!AV6+кл!AW6+кл!AX6+кл!AY6+кл!AZ6+кл!BA6+кл!BB6+кл!BC6+кл!BD6+кл!BE6+кл!BF6+кл!BG6+кл!BH6)</f>
        <v>13</v>
      </c>
      <c r="R11" s="15">
        <f t="shared" si="7"/>
        <v>0.5909090909090909</v>
      </c>
    </row>
    <row r="12" spans="1:18" ht="12.75">
      <c r="A12" s="5">
        <f>Сырые!A7</f>
        <v>5</v>
      </c>
      <c r="B12" s="12" t="str">
        <f>Сырые!B7</f>
        <v>Кононов Денис</v>
      </c>
      <c r="C12" s="9">
        <f>IF(B12=0,0,кл!G7+кл!L7+кл!Q7+кл!V7+кл!Z7+кл!AF7+кл!AI7+кл!AL7+кл!AO7+кл!AR7+кл!AT7)</f>
        <v>3</v>
      </c>
      <c r="D12" s="7">
        <f t="shared" si="0"/>
        <v>0.2727272727272727</v>
      </c>
      <c r="E12" s="9">
        <f>IF(B12=0,0,кл!C7+кл!E7+кл!H7+кл!M7+кл!S7+кл!U7+кл!AA7+кл!AE7+кл!AH7+кл!AK7+кл!AN7+кл!AQ7+кл!AS7)</f>
        <v>7</v>
      </c>
      <c r="F12" s="7">
        <f t="shared" si="1"/>
        <v>0.5384615384615384</v>
      </c>
      <c r="G12" s="9">
        <f>IF(B12=0,0,кл!AC7+кл!AG7+кл!AJ7+кл!AM7+кл!AP7+кл!AU7)</f>
        <v>0</v>
      </c>
      <c r="H12" s="15">
        <f t="shared" si="2"/>
        <v>0</v>
      </c>
      <c r="I12" s="9">
        <f>IF(B12=0,0,кл!D7+кл!I7+кл!N7+кл!R7+кл!W7+кл!AB7)</f>
        <v>3</v>
      </c>
      <c r="J12" s="15">
        <f t="shared" si="3"/>
        <v>0.5</v>
      </c>
      <c r="K12" s="9">
        <f>IF(B12=0,0,кл!E7+кл!J7+кл!O7+кл!S7+кл!X7)</f>
        <v>2</v>
      </c>
      <c r="L12" s="15">
        <f t="shared" si="4"/>
        <v>0.4</v>
      </c>
      <c r="M12" s="9">
        <f>IF(B12=0,0,кл!K7+кл!P7+кл!T7+кл!Y7+кл!AD7)</f>
        <v>3</v>
      </c>
      <c r="N12" s="7">
        <f t="shared" si="5"/>
        <v>0.6</v>
      </c>
      <c r="O12" s="9">
        <f>IF(B12=0,0,кл!D7+кл!H7+кл!M7+кл!AH7+кл!AK7+кл!AQ7+кл!AT7+кл!AW7)</f>
        <v>5</v>
      </c>
      <c r="P12" s="7">
        <f t="shared" si="6"/>
        <v>0.625</v>
      </c>
      <c r="Q12" s="9">
        <f>IF(B12=0,0,кл!D7+кл!F7+кл!I7+кл!N7+кл!R7+кл!W7+кл!Y7+кл!AB7+кл!AD7+кл!AV7+кл!AW7+кл!AX7+кл!AY7+кл!AZ7+кл!BA7+кл!BB7+кл!BC7+кл!BD7+кл!BE7+кл!BF7+кл!BG7+кл!BH7)</f>
        <v>9</v>
      </c>
      <c r="R12" s="15">
        <f t="shared" si="7"/>
        <v>0.4090909090909091</v>
      </c>
    </row>
    <row r="13" spans="1:18" ht="12.75">
      <c r="A13" s="5">
        <f>Сырые!A8</f>
        <v>6</v>
      </c>
      <c r="B13" s="12" t="str">
        <f>Сырые!B8</f>
        <v>Кононова Светлана</v>
      </c>
      <c r="C13" s="9">
        <f>IF(B13=0,0,кл!G8+кл!L8+кл!Q8+кл!V8+кл!Z8+кл!AF8+кл!AI8+кл!AL8+кл!AO8+кл!AR8+кл!AT8)</f>
        <v>3</v>
      </c>
      <c r="D13" s="7">
        <f t="shared" si="0"/>
        <v>0.2727272727272727</v>
      </c>
      <c r="E13" s="9">
        <f>IF(B13=0,0,кл!C8+кл!E8+кл!H8+кл!M8+кл!S8+кл!U8+кл!AA8+кл!AE8+кл!AH8+кл!AK8+кл!AN8+кл!AQ8+кл!AS8)</f>
        <v>4</v>
      </c>
      <c r="F13" s="7">
        <f t="shared" si="1"/>
        <v>0.3076923076923077</v>
      </c>
      <c r="G13" s="9">
        <f>IF(B13=0,0,кл!AC8+кл!AG8+кл!AJ8+кл!AM8+кл!AP8+кл!AU8)</f>
        <v>4</v>
      </c>
      <c r="H13" s="15">
        <f t="shared" si="2"/>
        <v>0.6666666666666666</v>
      </c>
      <c r="I13" s="9">
        <f>IF(B13=0,0,кл!D8+кл!I8+кл!N8+кл!R8+кл!W8+кл!AB8)</f>
        <v>3</v>
      </c>
      <c r="J13" s="15">
        <f t="shared" si="3"/>
        <v>0.5</v>
      </c>
      <c r="K13" s="9">
        <f>IF(B13=0,0,кл!E8+кл!J8+кл!O8+кл!S8+кл!X8)</f>
        <v>2</v>
      </c>
      <c r="L13" s="15">
        <f t="shared" si="4"/>
        <v>0.4</v>
      </c>
      <c r="M13" s="9">
        <f>IF(B13=0,0,кл!K8+кл!P8+кл!T8+кл!Y8+кл!AD8)</f>
        <v>0</v>
      </c>
      <c r="N13" s="7">
        <f t="shared" si="5"/>
        <v>0</v>
      </c>
      <c r="O13" s="9">
        <f>IF(B13=0,0,кл!D8+кл!H8+кл!M8+кл!AH8+кл!AK8+кл!AQ8+кл!AT8+кл!AW8)</f>
        <v>4</v>
      </c>
      <c r="P13" s="7">
        <f t="shared" si="6"/>
        <v>0.5</v>
      </c>
      <c r="Q13" s="9">
        <f>IF(B13=0,0,кл!D8+кл!F8+кл!I8+кл!N8+кл!R8+кл!W8+кл!Y8+кл!AB8+кл!AD8+кл!AV8+кл!AW8+кл!AX8+кл!AY8+кл!AZ8+кл!BA8+кл!BB8+кл!BC8+кл!BD8+кл!BE8+кл!BF8+кл!BG8+кл!BH8)</f>
        <v>6</v>
      </c>
      <c r="R13" s="15">
        <f t="shared" si="7"/>
        <v>0.2727272727272727</v>
      </c>
    </row>
    <row r="14" spans="1:18" ht="12.75">
      <c r="A14" s="5">
        <f>Сырые!A9</f>
        <v>7</v>
      </c>
      <c r="B14" s="12" t="str">
        <f>Сырые!B9</f>
        <v>Лузянина Ирина</v>
      </c>
      <c r="C14" s="9">
        <f>IF(B14=0,0,кл!G9+кл!L9+кл!Q9+кл!V9+кл!Z9+кл!AF9+кл!AI9+кл!AL9+кл!AO9+кл!AR9+кл!AT9)</f>
        <v>4</v>
      </c>
      <c r="D14" s="7">
        <f t="shared" si="0"/>
        <v>0.36363636363636365</v>
      </c>
      <c r="E14" s="9">
        <f>IF(B14=0,0,кл!C9+кл!E9+кл!H9+кл!M9+кл!S9+кл!U9+кл!AA9+кл!AE9+кл!AH9+кл!AK9+кл!AN9+кл!AQ9+кл!AS9)</f>
        <v>6</v>
      </c>
      <c r="F14" s="7">
        <f t="shared" si="1"/>
        <v>0.46153846153846156</v>
      </c>
      <c r="G14" s="9">
        <f>IF(B14=0,0,кл!AC9+кл!AG9+кл!AJ9+кл!AM9+кл!AP9+кл!AU9)</f>
        <v>6</v>
      </c>
      <c r="H14" s="15">
        <f t="shared" si="2"/>
        <v>1</v>
      </c>
      <c r="I14" s="9">
        <f>IF(B14=0,0,кл!D9+кл!I9+кл!N9+кл!R9+кл!W9+кл!AB9)</f>
        <v>5</v>
      </c>
      <c r="J14" s="15">
        <f t="shared" si="3"/>
        <v>0.8333333333333334</v>
      </c>
      <c r="K14" s="9">
        <f>IF(B14=0,0,кл!E9+кл!J9+кл!O9+кл!S9+кл!X9)</f>
        <v>5</v>
      </c>
      <c r="L14" s="15">
        <f t="shared" si="4"/>
        <v>1</v>
      </c>
      <c r="M14" s="9">
        <f>IF(B14=0,0,кл!K9+кл!P9+кл!T9+кл!Y9+кл!AD9)</f>
        <v>3</v>
      </c>
      <c r="N14" s="7">
        <f t="shared" si="5"/>
        <v>0.6</v>
      </c>
      <c r="O14" s="9">
        <f>IF(B14=0,0,кл!D9+кл!H9+кл!M9+кл!AH9+кл!AK9+кл!AQ9+кл!AT9+кл!AW9)</f>
        <v>4</v>
      </c>
      <c r="P14" s="7">
        <f t="shared" si="6"/>
        <v>0.5</v>
      </c>
      <c r="Q14" s="9">
        <f>IF(B14=0,0,кл!D9+кл!F9+кл!I9+кл!N9+кл!R9+кл!W9+кл!Y9+кл!AB9+кл!AD9+кл!AV9+кл!AW9+кл!AX9+кл!AY9+кл!AZ9+кл!BA9+кл!BB9+кл!BC9+кл!BD9+кл!BE9+кл!BF9+кл!BG9+кл!BH9)</f>
        <v>17</v>
      </c>
      <c r="R14" s="15">
        <f t="shared" si="7"/>
        <v>0.7727272727272727</v>
      </c>
    </row>
    <row r="15" spans="1:18" ht="12.75">
      <c r="A15" s="5">
        <f>Сырые!A10</f>
        <v>8</v>
      </c>
      <c r="B15" s="12" t="str">
        <f>Сырые!B10</f>
        <v>Опарин Максим</v>
      </c>
      <c r="C15" s="9">
        <f>IF(B15=0,0,кл!G10+кл!L10+кл!Q10+кл!V10+кл!Z10+кл!AF10+кл!AI10+кл!AL10+кл!AO10+кл!AR10+кл!AT10)</f>
        <v>4</v>
      </c>
      <c r="D15" s="7">
        <f t="shared" si="0"/>
        <v>0.36363636363636365</v>
      </c>
      <c r="E15" s="9">
        <f>IF(B15=0,0,кл!C10+кл!E10+кл!H10+кл!M10+кл!S10+кл!U10+кл!AA10+кл!AE10+кл!AH10+кл!AK10+кл!AN10+кл!AQ10+кл!AS10)</f>
        <v>4</v>
      </c>
      <c r="F15" s="7">
        <f t="shared" si="1"/>
        <v>0.3076923076923077</v>
      </c>
      <c r="G15" s="9">
        <f>IF(B15=0,0,кл!AC10+кл!AG10+кл!AJ10+кл!AM10+кл!AP10+кл!AU10)</f>
        <v>4</v>
      </c>
      <c r="H15" s="15">
        <f t="shared" si="2"/>
        <v>0.6666666666666666</v>
      </c>
      <c r="I15" s="9">
        <f>IF(B15=0,0,кл!D10+кл!I10+кл!N10+кл!R10+кл!W10+кл!AB10)</f>
        <v>6</v>
      </c>
      <c r="J15" s="15">
        <f t="shared" si="3"/>
        <v>1</v>
      </c>
      <c r="K15" s="9">
        <f>IF(B15=0,0,кл!E10+кл!J10+кл!O10+кл!S10+кл!X10)</f>
        <v>2</v>
      </c>
      <c r="L15" s="15">
        <f t="shared" si="4"/>
        <v>0.4</v>
      </c>
      <c r="M15" s="9">
        <f>IF(B15=0,0,кл!K10+кл!P10+кл!T10+кл!Y10+кл!AD10)</f>
        <v>2</v>
      </c>
      <c r="N15" s="7">
        <f t="shared" si="5"/>
        <v>0.4</v>
      </c>
      <c r="O15" s="9">
        <f>IF(B15=0,0,кл!D10+кл!H10+кл!M10+кл!AH10+кл!AK10+кл!AQ10+кл!AT10+кл!AW10)</f>
        <v>5</v>
      </c>
      <c r="P15" s="7">
        <f t="shared" si="6"/>
        <v>0.625</v>
      </c>
      <c r="Q15" s="9">
        <f>IF(B15=0,0,кл!D10+кл!F10+кл!I10+кл!N10+кл!R10+кл!W10+кл!Y10+кл!AB10+кл!AD10+кл!AV10+кл!AW10+кл!AX10+кл!AY10+кл!AZ10+кл!BA10+кл!BB10+кл!BC10+кл!BD10+кл!BE10+кл!BF10+кл!BG10+кл!BH10)</f>
        <v>12</v>
      </c>
      <c r="R15" s="15">
        <f t="shared" si="7"/>
        <v>0.5454545454545454</v>
      </c>
    </row>
    <row r="16" spans="1:18" ht="12.75">
      <c r="A16" s="5">
        <f>Сырые!A11</f>
        <v>9</v>
      </c>
      <c r="B16" s="12" t="str">
        <f>Сырые!B11</f>
        <v>Осиповых Диана</v>
      </c>
      <c r="C16" s="9">
        <f>IF(B16=0,0,кл!G11+кл!L11+кл!Q11+кл!V11+кл!Z11+кл!AF11+кл!AI11+кл!AL11+кл!AO11+кл!AR11+кл!AT11)</f>
        <v>6</v>
      </c>
      <c r="D16" s="7">
        <f t="shared" si="0"/>
        <v>0.5454545454545454</v>
      </c>
      <c r="E16" s="9">
        <f>IF(B16=0,0,кл!C11+кл!E11+кл!H11+кл!M11+кл!S11+кл!U11+кл!AA11+кл!AE11+кл!AH11+кл!AK11+кл!AN11+кл!AQ11+кл!AS11)</f>
        <v>6</v>
      </c>
      <c r="F16" s="7">
        <f t="shared" si="1"/>
        <v>0.46153846153846156</v>
      </c>
      <c r="G16" s="9">
        <f>IF(B16=0,0,кл!AC11+кл!AG11+кл!AJ11+кл!AM11+кл!AP11+кл!AU11)</f>
        <v>6</v>
      </c>
      <c r="H16" s="15">
        <f t="shared" si="2"/>
        <v>1</v>
      </c>
      <c r="I16" s="9">
        <f>IF(B16=0,0,кл!D11+кл!I11+кл!N11+кл!R11+кл!W11+кл!AB11)</f>
        <v>6</v>
      </c>
      <c r="J16" s="15">
        <f t="shared" si="3"/>
        <v>1</v>
      </c>
      <c r="K16" s="9">
        <f>IF(B16=0,0,кл!E11+кл!J11+кл!O11+кл!S11+кл!X11)</f>
        <v>3</v>
      </c>
      <c r="L16" s="15">
        <f t="shared" si="4"/>
        <v>0.6</v>
      </c>
      <c r="M16" s="9">
        <f>IF(B16=0,0,кл!K11+кл!P11+кл!T11+кл!Y11+кл!AD11)</f>
        <v>5</v>
      </c>
      <c r="N16" s="7">
        <f t="shared" si="5"/>
        <v>1</v>
      </c>
      <c r="O16" s="9">
        <f>IF(B16=0,0,кл!D11+кл!H11+кл!M11+кл!AH11+кл!AK11+кл!AQ11+кл!AT11+кл!AW11)</f>
        <v>5</v>
      </c>
      <c r="P16" s="7">
        <f t="shared" si="6"/>
        <v>0.625</v>
      </c>
      <c r="Q16" s="9">
        <f>IF(B16=0,0,кл!D11+кл!F11+кл!I11+кл!N11+кл!R11+кл!W11+кл!Y11+кл!AB11+кл!AD11+кл!AV11+кл!AW11+кл!AX11+кл!AY11+кл!AZ11+кл!BA11+кл!BB11+кл!BC11+кл!BD11+кл!BE11+кл!BF11+кл!BG11+кл!BH11)</f>
        <v>22</v>
      </c>
      <c r="R16" s="15">
        <f t="shared" si="7"/>
        <v>1</v>
      </c>
    </row>
    <row r="17" spans="1:18" ht="12.75">
      <c r="A17" s="5">
        <f>Сырые!A12</f>
        <v>10</v>
      </c>
      <c r="B17" s="12" t="str">
        <f>Сырые!B12</f>
        <v>Попыванова Екатерина</v>
      </c>
      <c r="C17" s="9">
        <f>IF(B17=0,0,кл!G12+кл!L12+кл!Q12+кл!V12+кл!Z12+кл!AF12+кл!AI12+кл!AL12+кл!AO12+кл!AR12+кл!AT12)</f>
        <v>6</v>
      </c>
      <c r="D17" s="7">
        <f t="shared" si="0"/>
        <v>0.5454545454545454</v>
      </c>
      <c r="E17" s="9">
        <f>IF(B17=0,0,кл!C12+кл!E12+кл!H12+кл!M12+кл!S12+кл!U12+кл!AA12+кл!AE12+кл!AH12+кл!AK12+кл!AN12+кл!AQ12+кл!AS12)</f>
        <v>5</v>
      </c>
      <c r="F17" s="7">
        <f t="shared" si="1"/>
        <v>0.38461538461538464</v>
      </c>
      <c r="G17" s="9">
        <f>IF(B17=0,0,кл!AC12+кл!AG12+кл!AJ12+кл!AM12+кл!AP12+кл!AU12)</f>
        <v>3</v>
      </c>
      <c r="H17" s="15">
        <f t="shared" si="2"/>
        <v>0.5</v>
      </c>
      <c r="I17" s="9">
        <f>IF(B17=0,0,кл!D12+кл!I12+кл!N12+кл!R12+кл!W12+кл!AB12)</f>
        <v>3</v>
      </c>
      <c r="J17" s="15">
        <f t="shared" si="3"/>
        <v>0.5</v>
      </c>
      <c r="K17" s="9">
        <f>IF(B17=0,0,кл!E12+кл!J12+кл!O12+кл!S12+кл!X12)</f>
        <v>3</v>
      </c>
      <c r="L17" s="15">
        <f t="shared" si="4"/>
        <v>0.6</v>
      </c>
      <c r="M17" s="9">
        <f>IF(B17=0,0,кл!K12+кл!P12+кл!T12+кл!Y12+кл!AD12)</f>
        <v>2</v>
      </c>
      <c r="N17" s="7">
        <f t="shared" si="5"/>
        <v>0.4</v>
      </c>
      <c r="O17" s="9">
        <f>IF(B17=0,0,кл!D12+кл!H12+кл!M12+кл!AH12+кл!AK12+кл!AQ12+кл!AT12+кл!AW12)</f>
        <v>4</v>
      </c>
      <c r="P17" s="7">
        <f t="shared" si="6"/>
        <v>0.5</v>
      </c>
      <c r="Q17" s="9">
        <f>IF(B17=0,0,кл!D12+кл!F12+кл!I12+кл!N12+кл!R12+кл!W12+кл!Y12+кл!AB12+кл!AD12+кл!AV12+кл!AW12+кл!AX12+кл!AY12+кл!AZ12+кл!BA12+кл!BB12+кл!BC12+кл!BD12+кл!BE12+кл!BF12+кл!BG12+кл!BH12)</f>
        <v>11</v>
      </c>
      <c r="R17" s="15">
        <f t="shared" si="7"/>
        <v>0.5</v>
      </c>
    </row>
    <row r="18" spans="1:18" ht="12.75">
      <c r="A18" s="5">
        <f>Сырые!A13</f>
        <v>11</v>
      </c>
      <c r="B18" s="12" t="str">
        <f>Сырые!B13</f>
        <v>Семенов Артемий</v>
      </c>
      <c r="C18" s="9">
        <f>IF(B18=0,0,кл!G13+кл!L13+кл!Q13+кл!V13+кл!Z13+кл!AF13+кл!AI13+кл!AL13+кл!AO13+кл!AR13+кл!AT13)</f>
        <v>7</v>
      </c>
      <c r="D18" s="7">
        <f t="shared" si="0"/>
        <v>0.6363636363636364</v>
      </c>
      <c r="E18" s="9">
        <f>IF(B18=0,0,кл!C13+кл!E13+кл!H13+кл!M13+кл!S13+кл!U13+кл!AA13+кл!AE13+кл!AH13+кл!AK13+кл!AN13+кл!AQ13+кл!AS13)</f>
        <v>5</v>
      </c>
      <c r="F18" s="7">
        <f t="shared" si="1"/>
        <v>0.38461538461538464</v>
      </c>
      <c r="G18" s="9">
        <f>IF(B18=0,0,кл!AC13+кл!AG13+кл!AJ13+кл!AM13+кл!AP13+кл!AU13)</f>
        <v>5</v>
      </c>
      <c r="H18" s="15">
        <f t="shared" si="2"/>
        <v>0.8333333333333334</v>
      </c>
      <c r="I18" s="9">
        <f>IF(B18=0,0,кл!D13+кл!I13+кл!N13+кл!R13+кл!W13+кл!AB13)</f>
        <v>4</v>
      </c>
      <c r="J18" s="15">
        <f t="shared" si="3"/>
        <v>0.6666666666666666</v>
      </c>
      <c r="K18" s="9">
        <f>IF(B18=0,0,кл!E13+кл!J13+кл!O13+кл!S13+кл!X13)</f>
        <v>2</v>
      </c>
      <c r="L18" s="15">
        <f t="shared" si="4"/>
        <v>0.4</v>
      </c>
      <c r="M18" s="9">
        <f>IF(B18=0,0,кл!K13+кл!P13+кл!T13+кл!Y13+кл!AD13)</f>
        <v>1</v>
      </c>
      <c r="N18" s="7">
        <f t="shared" si="5"/>
        <v>0.2</v>
      </c>
      <c r="O18" s="9">
        <f>IF(B18=0,0,кл!D13+кл!H13+кл!M13+кл!AH13+кл!AK13+кл!AQ13+кл!AT13+кл!AW13)</f>
        <v>3</v>
      </c>
      <c r="P18" s="7">
        <f t="shared" si="6"/>
        <v>0.375</v>
      </c>
      <c r="Q18" s="9">
        <f>IF(B18=0,0,кл!D13+кл!F13+кл!I13+кл!N13+кл!R13+кл!W13+кл!Y13+кл!AB13+кл!AD13+кл!AV13+кл!AW13+кл!AX13+кл!AY13+кл!AZ13+кл!BA13+кл!BB13+кл!BC13+кл!BD13+кл!BE13+кл!BF13+кл!BG13+кл!BH13)</f>
        <v>12</v>
      </c>
      <c r="R18" s="15">
        <f t="shared" si="7"/>
        <v>0.5454545454545454</v>
      </c>
    </row>
    <row r="19" spans="1:18" ht="12.75">
      <c r="A19" s="5">
        <f>Сырые!A14</f>
        <v>12</v>
      </c>
      <c r="B19" s="12" t="str">
        <f>Сырые!B14</f>
        <v>Сенникова Анастасия</v>
      </c>
      <c r="C19" s="9">
        <f>IF(B19=0,0,кл!G14+кл!L14+кл!Q14+кл!V14+кл!Z14+кл!AF14+кл!AI14+кл!AL14+кл!AO14+кл!AR14+кл!AT14)</f>
        <v>5</v>
      </c>
      <c r="D19" s="7">
        <f t="shared" si="0"/>
        <v>0.45454545454545453</v>
      </c>
      <c r="E19" s="9">
        <f>IF(B19=0,0,кл!C14+кл!E14+кл!H14+кл!M14+кл!S14+кл!U14+кл!AA14+кл!AE14+кл!AH14+кл!AK14+кл!AN14+кл!AQ14+кл!AS14)</f>
        <v>4</v>
      </c>
      <c r="F19" s="7">
        <f t="shared" si="1"/>
        <v>0.3076923076923077</v>
      </c>
      <c r="G19" s="9">
        <f>IF(B19=0,0,кл!AC14+кл!AG14+кл!AJ14+кл!AM14+кл!AP14+кл!AU14)</f>
        <v>2</v>
      </c>
      <c r="H19" s="15">
        <f t="shared" si="2"/>
        <v>0.3333333333333333</v>
      </c>
      <c r="I19" s="9">
        <f>IF(B19=0,0,кл!D14+кл!I14+кл!N14+кл!R14+кл!W14+кл!AB14)</f>
        <v>4</v>
      </c>
      <c r="J19" s="15">
        <f t="shared" si="3"/>
        <v>0.6666666666666666</v>
      </c>
      <c r="K19" s="9">
        <f>IF(B19=0,0,кл!E14+кл!J14+кл!O14+кл!S14+кл!X14)</f>
        <v>2</v>
      </c>
      <c r="L19" s="15">
        <f t="shared" si="4"/>
        <v>0.4</v>
      </c>
      <c r="M19" s="9">
        <f>IF(B19=0,0,кл!K14+кл!P14+кл!T14+кл!Y14+кл!AD14)</f>
        <v>1</v>
      </c>
      <c r="N19" s="7">
        <f t="shared" si="5"/>
        <v>0.2</v>
      </c>
      <c r="O19" s="9">
        <f>IF(B19=0,0,кл!D14+кл!H14+кл!M14+кл!AH14+кл!AK14+кл!AQ14+кл!AT14+кл!AW14)</f>
        <v>1</v>
      </c>
      <c r="P19" s="7">
        <f t="shared" si="6"/>
        <v>0.125</v>
      </c>
      <c r="Q19" s="9">
        <f>IF(B19=0,0,кл!D14+кл!F14+кл!I14+кл!N14+кл!R14+кл!W14+кл!Y14+кл!AB14+кл!AD14+кл!AV14+кл!AW14+кл!AX14+кл!AY14+кл!AZ14+кл!BA14+кл!BB14+кл!BC14+кл!BD14+кл!BE14+кл!BF14+кл!BG14+кл!BH14)</f>
        <v>13</v>
      </c>
      <c r="R19" s="15">
        <f t="shared" si="7"/>
        <v>0.5909090909090909</v>
      </c>
    </row>
    <row r="20" spans="1:18" ht="12.75">
      <c r="A20" s="5">
        <f>Сырые!A15</f>
        <v>13</v>
      </c>
      <c r="B20" s="12" t="str">
        <f>Сырые!B15</f>
        <v>Хомяков Никита</v>
      </c>
      <c r="C20" s="9">
        <f>IF(B20=0,0,кл!G15+кл!L15+кл!Q15+кл!V15+кл!Z15+кл!AF15+кл!AI15+кл!AL15+кл!AO15+кл!AR15+кл!AT15)</f>
        <v>9</v>
      </c>
      <c r="D20" s="7">
        <f t="shared" si="0"/>
        <v>0.8181818181818182</v>
      </c>
      <c r="E20" s="9">
        <f>IF(B20=0,0,кл!C15+кл!E15+кл!H15+кл!M15+кл!S15+кл!U15+кл!AA15+кл!AE15+кл!AH15+кл!AK15+кл!AN15+кл!AQ15+кл!AS15)</f>
        <v>7</v>
      </c>
      <c r="F20" s="7">
        <f t="shared" si="1"/>
        <v>0.5384615384615384</v>
      </c>
      <c r="G20" s="9">
        <f>IF(B20=0,0,кл!AC15+кл!AG15+кл!AJ15+кл!AM15+кл!AP15+кл!AU15)</f>
        <v>5</v>
      </c>
      <c r="H20" s="15">
        <f t="shared" si="2"/>
        <v>0.8333333333333334</v>
      </c>
      <c r="I20" s="9">
        <f>IF(B20=0,0,кл!D15+кл!I15+кл!N15+кл!R15+кл!W15+кл!AB15)</f>
        <v>4</v>
      </c>
      <c r="J20" s="15">
        <f t="shared" si="3"/>
        <v>0.6666666666666666</v>
      </c>
      <c r="K20" s="9">
        <f>IF(B20=0,0,кл!E15+кл!J15+кл!O15+кл!S15+кл!X15)</f>
        <v>4</v>
      </c>
      <c r="L20" s="15">
        <f t="shared" si="4"/>
        <v>0.8</v>
      </c>
      <c r="M20" s="9">
        <f>IF(B20=0,0,кл!K15+кл!P15+кл!T15+кл!Y15+кл!AD15)</f>
        <v>4</v>
      </c>
      <c r="N20" s="7">
        <f t="shared" si="5"/>
        <v>0.8</v>
      </c>
      <c r="O20" s="9">
        <f>IF(B20=0,0,кл!D15+кл!H15+кл!M15+кл!AH15+кл!AK15+кл!AQ15+кл!AT15+кл!AW15)</f>
        <v>3</v>
      </c>
      <c r="P20" s="7">
        <f t="shared" si="6"/>
        <v>0.375</v>
      </c>
      <c r="Q20" s="9">
        <f>IF(B20=0,0,кл!D15+кл!F15+кл!I15+кл!N15+кл!R15+кл!W15+кл!Y15+кл!AB15+кл!AD15+кл!AV15+кл!AW15+кл!AX15+кл!AY15+кл!AZ15+кл!BA15+кл!BB15+кл!BC15+кл!BD15+кл!BE15+кл!BF15+кл!BG15+кл!BH15)</f>
        <v>16</v>
      </c>
      <c r="R20" s="15">
        <f t="shared" si="7"/>
        <v>0.7272727272727273</v>
      </c>
    </row>
    <row r="21" spans="1:18" ht="12.75">
      <c r="A21" s="5">
        <f>Сырые!A16</f>
        <v>14</v>
      </c>
      <c r="B21" s="12" t="str">
        <f>Сырые!B16</f>
        <v>Чудиновских Валерия</v>
      </c>
      <c r="C21" s="9">
        <f>IF(B21=0,0,кл!G16+кл!L16+кл!Q16+кл!V16+кл!Z16+кл!AF16+кл!AI16+кл!AL16+кл!AO16+кл!AR16+кл!AT16)</f>
        <v>5</v>
      </c>
      <c r="D21" s="7">
        <f t="shared" si="0"/>
        <v>0.45454545454545453</v>
      </c>
      <c r="E21" s="9">
        <f>IF(B21=0,0,кл!C16+кл!E16+кл!H16+кл!M16+кл!S16+кл!U16+кл!AA16+кл!AE16+кл!AH16+кл!AK16+кл!AN16+кл!AQ16+кл!AS16)</f>
        <v>3</v>
      </c>
      <c r="F21" s="7">
        <f t="shared" si="1"/>
        <v>0.23076923076923078</v>
      </c>
      <c r="G21" s="9">
        <f>IF(B21=0,0,кл!AC16+кл!AG16+кл!AJ16+кл!AM16+кл!AP16+кл!AU16)</f>
        <v>3</v>
      </c>
      <c r="H21" s="15">
        <f t="shared" si="2"/>
        <v>0.5</v>
      </c>
      <c r="I21" s="9">
        <f>IF(B21=0,0,кл!D16+кл!I16+кл!N16+кл!R16+кл!W16+кл!AB16)</f>
        <v>3</v>
      </c>
      <c r="J21" s="15">
        <f t="shared" si="3"/>
        <v>0.5</v>
      </c>
      <c r="K21" s="9">
        <f>IF(B21=0,0,кл!E16+кл!J16+кл!O16+кл!S16+кл!X16)</f>
        <v>1</v>
      </c>
      <c r="L21" s="15">
        <f t="shared" si="4"/>
        <v>0.2</v>
      </c>
      <c r="M21" s="9">
        <f>IF(B21=0,0,кл!K16+кл!P16+кл!T16+кл!Y16+кл!AD16)</f>
        <v>1</v>
      </c>
      <c r="N21" s="7">
        <f t="shared" si="5"/>
        <v>0.2</v>
      </c>
      <c r="O21" s="9">
        <f>IF(B21=0,0,кл!D16+кл!H16+кл!M16+кл!AH16+кл!AK16+кл!AQ16+кл!AT16+кл!AW16)</f>
        <v>4</v>
      </c>
      <c r="P21" s="7">
        <f t="shared" si="6"/>
        <v>0.5</v>
      </c>
      <c r="Q21" s="9">
        <f>IF(B21=0,0,кл!D16+кл!F16+кл!I16+кл!N16+кл!R16+кл!W16+кл!Y16+кл!AB16+кл!AD16+кл!AV16+кл!AW16+кл!AX16+кл!AY16+кл!AZ16+кл!BA16+кл!BB16+кл!BC16+кл!BD16+кл!BE16+кл!BF16+кл!BG16+кл!BH16)</f>
        <v>12</v>
      </c>
      <c r="R21" s="15">
        <f t="shared" si="7"/>
        <v>0.5454545454545454</v>
      </c>
    </row>
    <row r="22" spans="1:18" ht="12.75">
      <c r="A22" s="5">
        <f>Сырые!A17</f>
        <v>15</v>
      </c>
      <c r="B22" s="12" t="str">
        <f>Сырые!B17</f>
        <v>Чуланов Виталий</v>
      </c>
      <c r="C22" s="9">
        <f>IF(B22=0,0,кл!G17+кл!L17+кл!Q17+кл!V17+кл!Z17+кл!AF17+кл!AI17+кл!AL17+кл!AO17+кл!AR17+кл!AT17)</f>
        <v>6</v>
      </c>
      <c r="D22" s="7">
        <f t="shared" si="0"/>
        <v>0.5454545454545454</v>
      </c>
      <c r="E22" s="9">
        <f>IF(B22=0,0,кл!C17+кл!E17+кл!H17+кл!M17+кл!S17+кл!U17+кл!AA17+кл!AE17+кл!AH17+кл!AK17+кл!AN17+кл!AQ17+кл!AS17)</f>
        <v>4</v>
      </c>
      <c r="F22" s="7">
        <f t="shared" si="1"/>
        <v>0.3076923076923077</v>
      </c>
      <c r="G22" s="9">
        <f>IF(B22=0,0,кл!AC17+кл!AG17+кл!AJ17+кл!AM17+кл!AP17+кл!AU17)</f>
        <v>4</v>
      </c>
      <c r="H22" s="15">
        <f t="shared" si="2"/>
        <v>0.6666666666666666</v>
      </c>
      <c r="I22" s="9">
        <f>IF(B22=0,0,кл!D17+кл!I17+кл!N17+кл!R17+кл!W17+кл!AB17)</f>
        <v>5</v>
      </c>
      <c r="J22" s="15">
        <f t="shared" si="3"/>
        <v>0.8333333333333334</v>
      </c>
      <c r="K22" s="9">
        <f>IF(B22=0,0,кл!E17+кл!J17+кл!O17+кл!S17+кл!X17)</f>
        <v>3</v>
      </c>
      <c r="L22" s="15">
        <f t="shared" si="4"/>
        <v>0.6</v>
      </c>
      <c r="M22" s="9">
        <f>IF(B22=0,0,кл!K17+кл!P17+кл!T17+кл!Y17+кл!AD17)</f>
        <v>3</v>
      </c>
      <c r="N22" s="7">
        <f t="shared" si="5"/>
        <v>0.6</v>
      </c>
      <c r="O22" s="9">
        <f>IF(B22=0,0,кл!D17+кл!H17+кл!M17+кл!AH17+кл!AK17+кл!AQ17+кл!AT17+кл!AW17)</f>
        <v>5</v>
      </c>
      <c r="P22" s="7">
        <f t="shared" si="6"/>
        <v>0.625</v>
      </c>
      <c r="Q22" s="9">
        <f>IF(B22=0,0,кл!D17+кл!F17+кл!I17+кл!N17+кл!R17+кл!W17+кл!Y17+кл!AB17+кл!AD17+кл!AV17+кл!AW17+кл!AX17+кл!AY17+кл!AZ17+кл!BA17+кл!BB17+кл!BC17+кл!BD17+кл!BE17+кл!BF17+кл!BG17+кл!BH17)</f>
        <v>17</v>
      </c>
      <c r="R22" s="15">
        <f t="shared" si="7"/>
        <v>0.7727272727272727</v>
      </c>
    </row>
    <row r="23" spans="1:18" ht="12.75">
      <c r="A23" s="5">
        <f>Сырые!A18</f>
        <v>16</v>
      </c>
      <c r="B23" s="12" t="str">
        <f>Сырые!B18</f>
        <v>Шилова Славия</v>
      </c>
      <c r="C23" s="9">
        <f>IF(B23=0,0,кл!G18+кл!L18+кл!Q18+кл!V18+кл!Z18+кл!AF18+кл!AI18+кл!AL18+кл!AO18+кл!AR18+кл!AT18)</f>
        <v>5</v>
      </c>
      <c r="D23" s="7">
        <f t="shared" si="0"/>
        <v>0.45454545454545453</v>
      </c>
      <c r="E23" s="9">
        <f>IF(B23=0,0,кл!C18+кл!E18+кл!H18+кл!M18+кл!S18+кл!U18+кл!AA18+кл!AE18+кл!AH18+кл!AK18+кл!AN18+кл!AQ18+кл!AS18)</f>
        <v>4</v>
      </c>
      <c r="F23" s="7">
        <f t="shared" si="1"/>
        <v>0.3076923076923077</v>
      </c>
      <c r="G23" s="9">
        <f>IF(B23=0,0,кл!AC18+кл!AG18+кл!AJ18+кл!AM18+кл!AP18+кл!AU18)</f>
        <v>2</v>
      </c>
      <c r="H23" s="15">
        <f t="shared" si="2"/>
        <v>0.3333333333333333</v>
      </c>
      <c r="I23" s="9">
        <f>IF(B23=0,0,кл!D18+кл!I18+кл!N18+кл!R18+кл!W18+кл!AB18)</f>
        <v>5</v>
      </c>
      <c r="J23" s="15">
        <f t="shared" si="3"/>
        <v>0.8333333333333334</v>
      </c>
      <c r="K23" s="9">
        <f>IF(B23=0,0,кл!E18+кл!J18+кл!O18+кл!S18+кл!X18)</f>
        <v>2</v>
      </c>
      <c r="L23" s="15">
        <f t="shared" si="4"/>
        <v>0.4</v>
      </c>
      <c r="M23" s="9">
        <f>IF(B23=0,0,кл!K18+кл!P18+кл!T18+кл!Y18+кл!AD18)</f>
        <v>0</v>
      </c>
      <c r="N23" s="7">
        <f t="shared" si="5"/>
        <v>0</v>
      </c>
      <c r="O23" s="9">
        <f>IF(B23=0,0,кл!D18+кл!H18+кл!M18+кл!AH18+кл!AK18+кл!AQ18+кл!AT18+кл!AW18)</f>
        <v>3</v>
      </c>
      <c r="P23" s="7">
        <f t="shared" si="6"/>
        <v>0.375</v>
      </c>
      <c r="Q23" s="9">
        <f>IF(B23=0,0,кл!D18+кл!F18+кл!I18+кл!N18+кл!R18+кл!W18+кл!Y18+кл!AB18+кл!AD18+кл!AV18+кл!AW18+кл!AX18+кл!AY18+кл!AZ18+кл!BA18+кл!BB18+кл!BC18+кл!BD18+кл!BE18+кл!BF18+кл!BG18+кл!BH18)</f>
        <v>14</v>
      </c>
      <c r="R23" s="15">
        <f t="shared" si="7"/>
        <v>0.6363636363636364</v>
      </c>
    </row>
    <row r="24" spans="1:18" ht="12.75">
      <c r="A24" s="5">
        <f>Сырые!A19</f>
        <v>17</v>
      </c>
      <c r="B24" s="12">
        <f>Сырые!B19</f>
        <v>0</v>
      </c>
      <c r="C24" s="9">
        <f>IF(B24=0,0,кл!G19+кл!L19+кл!Q19+кл!V19+кл!Z19+кл!AF19+кл!AI19+кл!AL19+кл!AO19+кл!AR19+кл!AT19)</f>
        <v>0</v>
      </c>
      <c r="D24" s="7">
        <f t="shared" si="0"/>
        <v>0</v>
      </c>
      <c r="E24" s="9">
        <f>IF(B24=0,0,кл!C19+кл!E19+кл!H19+кл!M19+кл!S19+кл!U19+кл!AA19+кл!AE19+кл!AH19+кл!AK19+кл!AN19+кл!AQ19+кл!AS19)</f>
        <v>0</v>
      </c>
      <c r="F24" s="7">
        <f t="shared" si="1"/>
        <v>0</v>
      </c>
      <c r="G24" s="9">
        <f>IF(B24=0,0,кл!AC19+кл!AG19+кл!AJ19+кл!AM19+кл!AP19+кл!AU19)</f>
        <v>0</v>
      </c>
      <c r="H24" s="15">
        <f t="shared" si="2"/>
        <v>0</v>
      </c>
      <c r="I24" s="9">
        <f>IF(B24=0,0,кл!D19+кл!I19+кл!N19+кл!R19+кл!W19+кл!AB19)</f>
        <v>0</v>
      </c>
      <c r="J24" s="15">
        <f t="shared" si="3"/>
        <v>0</v>
      </c>
      <c r="K24" s="9">
        <f>IF(B24=0,0,кл!E19+кл!J19+кл!O19+кл!S19+кл!X19)</f>
        <v>0</v>
      </c>
      <c r="L24" s="15">
        <f t="shared" si="4"/>
        <v>0</v>
      </c>
      <c r="M24" s="9">
        <f>IF(B24=0,0,кл!K19+кл!P19+кл!T19+кл!Y19+кл!AD19)</f>
        <v>0</v>
      </c>
      <c r="N24" s="7">
        <f t="shared" si="5"/>
        <v>0</v>
      </c>
      <c r="O24" s="9">
        <f>IF(B24=0,0,кл!D19+кл!H19+кл!M19+кл!AH19+кл!AK19+кл!AQ19+кл!AT19+кл!AW19)</f>
        <v>0</v>
      </c>
      <c r="P24" s="7">
        <f t="shared" si="6"/>
        <v>0</v>
      </c>
      <c r="Q24" s="9">
        <f>IF(B24=0,0,кл!D19+кл!F19+кл!I19+кл!N19+кл!R19+кл!W19+кл!Y19+кл!AB19+кл!AD19+кл!AV19+кл!AW19+кл!AX19+кл!AY19+кл!AZ19+кл!BA19+кл!BB19+кл!BC19+кл!BD19+кл!BE19+кл!BF19+кл!BG19+кл!BH19)</f>
        <v>0</v>
      </c>
      <c r="R24" s="15">
        <f t="shared" si="7"/>
        <v>0</v>
      </c>
    </row>
    <row r="25" spans="1:18" ht="12.75">
      <c r="A25" s="5">
        <f>Сырые!A20</f>
        <v>18</v>
      </c>
      <c r="B25" s="12">
        <f>Сырые!B20</f>
        <v>0</v>
      </c>
      <c r="C25" s="9">
        <f>IF(B25=0,0,кл!G20+кл!L20+кл!Q20+кл!V20+кл!Z20+кл!AF20+кл!AI20+кл!AL20+кл!AO20+кл!AR20+кл!AT20)</f>
        <v>0</v>
      </c>
      <c r="D25" s="7">
        <f t="shared" si="0"/>
        <v>0</v>
      </c>
      <c r="E25" s="9">
        <f>IF(B25=0,0,кл!C20+кл!E20+кл!H20+кл!M20+кл!S20+кл!U20+кл!AA20+кл!AE20+кл!AH20+кл!AK20+кл!AN20+кл!AQ20+кл!AS20)</f>
        <v>0</v>
      </c>
      <c r="F25" s="7">
        <f>E25/13</f>
        <v>0</v>
      </c>
      <c r="G25" s="9">
        <f>IF(B25=0,0,кл!AC20+кл!AG20+кл!AJ20+кл!AM20+кл!AP20+кл!AU20)</f>
        <v>0</v>
      </c>
      <c r="H25" s="15">
        <f t="shared" si="2"/>
        <v>0</v>
      </c>
      <c r="I25" s="9">
        <f>IF(B25=0,0,кл!D20+кл!I20+кл!N20+кл!R20+кл!W20+кл!AB20)</f>
        <v>0</v>
      </c>
      <c r="J25" s="15">
        <f t="shared" si="3"/>
        <v>0</v>
      </c>
      <c r="K25" s="9">
        <f>IF(B25=0,0,кл!E20+кл!J20+кл!O20+кл!S20+кл!X20)</f>
        <v>0</v>
      </c>
      <c r="L25" s="15">
        <f t="shared" si="4"/>
        <v>0</v>
      </c>
      <c r="M25" s="9">
        <f>IF(B25=0,0,кл!K20+кл!P20+кл!T20+кл!Y20+кл!AD20)</f>
        <v>0</v>
      </c>
      <c r="N25" s="7">
        <f t="shared" si="5"/>
        <v>0</v>
      </c>
      <c r="O25" s="9">
        <f>IF(B25=0,0,кл!D20+кл!H20+кл!M20+кл!AH20+кл!AK20+кл!AQ20+кл!AT20+кл!AW20)</f>
        <v>0</v>
      </c>
      <c r="P25" s="7">
        <f t="shared" si="6"/>
        <v>0</v>
      </c>
      <c r="Q25" s="9">
        <f>IF(B25=0,0,кл!D20+кл!F20+кл!I20+кл!N20+кл!R20+кл!W20+кл!Y20+кл!AB20+кл!AD20+кл!AV20+кл!AW20+кл!AX20+кл!AY20+кл!AZ20+кл!BA20+кл!BB20+кл!BC20+кл!BD20+кл!BE20+кл!BF20+кл!BG20+кл!BH20)</f>
        <v>0</v>
      </c>
      <c r="R25" s="15">
        <f t="shared" si="7"/>
        <v>0</v>
      </c>
    </row>
    <row r="26" spans="1:18" ht="12.75">
      <c r="A26" s="5">
        <f>Сырые!A21</f>
        <v>19</v>
      </c>
      <c r="B26" s="12">
        <f>Сырые!B21</f>
        <v>0</v>
      </c>
      <c r="C26" s="9">
        <f>IF(B26=0,0,кл!G21+кл!L21+кл!Q21+кл!V21+кл!Z21+кл!AF21+кл!AI21+кл!AL21+кл!AO21+кл!AR21+кл!AT21)</f>
        <v>0</v>
      </c>
      <c r="D26" s="7">
        <f t="shared" si="0"/>
        <v>0</v>
      </c>
      <c r="E26" s="9">
        <f>IF(B26=0,0,кл!C21+кл!E21+кл!H21+кл!M21+кл!S21+кл!U21+кл!AA21+кл!AE21+кл!AH21+кл!AK21+кл!AN21+кл!AQ21+кл!AS21)</f>
        <v>0</v>
      </c>
      <c r="F26" s="7">
        <f aca="true" t="shared" si="8" ref="F26:F31">E26/13</f>
        <v>0</v>
      </c>
      <c r="G26" s="9">
        <f>IF(B26=0,0,кл!AC21+кл!AG21+кл!AJ21+кл!AM21+кл!AP21+кл!AU21)</f>
        <v>0</v>
      </c>
      <c r="H26" s="15">
        <f t="shared" si="2"/>
        <v>0</v>
      </c>
      <c r="I26" s="9">
        <f>IF(B26=0,0,кл!D21+кл!I21+кл!N21+кл!R21+кл!W21+кл!AB21)</f>
        <v>0</v>
      </c>
      <c r="J26" s="15">
        <f t="shared" si="3"/>
        <v>0</v>
      </c>
      <c r="K26" s="9">
        <f>IF(B26=0,0,кл!E21+кл!J21+кл!O21+кл!S21+кл!X21)</f>
        <v>0</v>
      </c>
      <c r="L26" s="15">
        <f t="shared" si="4"/>
        <v>0</v>
      </c>
      <c r="M26" s="9">
        <f>IF(B26=0,0,кл!K21+кл!P21+кл!T21+кл!Y21+кл!AD21)</f>
        <v>0</v>
      </c>
      <c r="N26" s="7">
        <f t="shared" si="5"/>
        <v>0</v>
      </c>
      <c r="O26" s="9">
        <f>IF(B26=0,0,кл!D21+кл!H21+кл!M21+кл!AH21+кл!AK21+кл!AQ21+кл!AT21+кл!AW21)</f>
        <v>0</v>
      </c>
      <c r="P26" s="7">
        <f t="shared" si="6"/>
        <v>0</v>
      </c>
      <c r="Q26" s="9">
        <f>IF(B26=0,0,кл!D21+кл!F21+кл!I21+кл!N21+кл!R21+кл!W21+кл!Y21+кл!AB21+кл!AD21+кл!AV21+кл!AW21+кл!AX21+кл!AY21+кл!AZ21+кл!BA21+кл!BB21+кл!BC21+кл!BD21+кл!BE21+кл!BF21+кл!BG21+кл!BH21)</f>
        <v>0</v>
      </c>
      <c r="R26" s="15">
        <f t="shared" si="7"/>
        <v>0</v>
      </c>
    </row>
    <row r="27" spans="1:18" ht="12.75">
      <c r="A27" s="5">
        <f>Сырые!A22</f>
        <v>20</v>
      </c>
      <c r="B27" s="12">
        <f>Сырые!B22</f>
        <v>0</v>
      </c>
      <c r="C27" s="9">
        <f>IF(B27=0,0,кл!G22+кл!L22+кл!Q22+кл!V22+кл!Z22+кл!AF22+кл!AI22+кл!AL22+кл!AO22+кл!AR22+кл!AT22)</f>
        <v>0</v>
      </c>
      <c r="D27" s="7">
        <f t="shared" si="0"/>
        <v>0</v>
      </c>
      <c r="E27" s="9">
        <f>IF(B27=0,0,кл!C22+кл!E22+кл!H22+кл!M22+кл!S22+кл!U22+кл!AA22+кл!AE22+кл!AH22+кл!AK22+кл!AN22+кл!AQ22+кл!AS22)</f>
        <v>0</v>
      </c>
      <c r="F27" s="7">
        <f t="shared" si="8"/>
        <v>0</v>
      </c>
      <c r="G27" s="9">
        <f>IF(B27=0,0,кл!AC22+кл!AG22+кл!AJ22+кл!AM22+кл!AP22+кл!AU22)</f>
        <v>0</v>
      </c>
      <c r="H27" s="15">
        <f t="shared" si="2"/>
        <v>0</v>
      </c>
      <c r="I27" s="9">
        <f>IF(B27=0,0,кл!D22+кл!I22+кл!N22+кл!R22+кл!W22+кл!AB22)</f>
        <v>0</v>
      </c>
      <c r="J27" s="15">
        <f t="shared" si="3"/>
        <v>0</v>
      </c>
      <c r="K27" s="9">
        <f>IF(B27=0,0,кл!E22+кл!J22+кл!O22+кл!S22+кл!X22)</f>
        <v>0</v>
      </c>
      <c r="L27" s="15">
        <f t="shared" si="4"/>
        <v>0</v>
      </c>
      <c r="M27" s="9">
        <f>IF(B27=0,0,кл!K22+кл!P22+кл!T22+кл!Y22+кл!AD22)</f>
        <v>0</v>
      </c>
      <c r="N27" s="7">
        <f t="shared" si="5"/>
        <v>0</v>
      </c>
      <c r="O27" s="9">
        <f>IF(B27=0,0,кл!D22+кл!H22+кл!M22+кл!AH22+кл!AK22+кл!AQ22+кл!AT22+кл!AW22)</f>
        <v>0</v>
      </c>
      <c r="P27" s="7">
        <f t="shared" si="6"/>
        <v>0</v>
      </c>
      <c r="Q27" s="9">
        <f>IF(B27=0,0,кл!D22+кл!F22+кл!I22+кл!N22+кл!R22+кл!W22+кл!Y22+кл!AB22+кл!AD22+кл!AV22+кл!AW22+кл!AX22+кл!AY22+кл!AZ22+кл!BA22+кл!BB22+кл!BC22+кл!BD22+кл!BE22+кл!BF22+кл!BG22+кл!BH22)</f>
        <v>0</v>
      </c>
      <c r="R27" s="15">
        <f t="shared" si="7"/>
        <v>0</v>
      </c>
    </row>
    <row r="28" spans="1:18" ht="12.75">
      <c r="A28" s="5">
        <f>Сырые!A23</f>
        <v>21</v>
      </c>
      <c r="B28" s="12">
        <f>Сырые!B23</f>
        <v>0</v>
      </c>
      <c r="C28" s="9">
        <f>IF(B28=0,0,кл!G23+кл!L23+кл!Q23+кл!V23+кл!Z23+кл!AF23+кл!AI23+кл!AL23+кл!AO23+кл!AR23+кл!AT23)</f>
        <v>0</v>
      </c>
      <c r="D28" s="7">
        <f t="shared" si="0"/>
        <v>0</v>
      </c>
      <c r="E28" s="9">
        <f>IF(B28=0,0,кл!C23+кл!E23+кл!H23+кл!M23+кл!S23+кл!U23+кл!AA23+кл!AE23+кл!AH23+кл!AK23+кл!AN23+кл!AQ23+кл!AS23)</f>
        <v>0</v>
      </c>
      <c r="F28" s="7">
        <f t="shared" si="8"/>
        <v>0</v>
      </c>
      <c r="G28" s="9">
        <f>IF(B28=0,0,кл!AC23+кл!AG23+кл!AJ23+кл!AM23+кл!AP23+кл!AU23)</f>
        <v>0</v>
      </c>
      <c r="H28" s="15">
        <f t="shared" si="2"/>
        <v>0</v>
      </c>
      <c r="I28" s="9">
        <f>IF(B28=0,0,кл!D23+кл!I23+кл!N23+кл!R23+кл!W23+кл!AB23)</f>
        <v>0</v>
      </c>
      <c r="J28" s="15">
        <f t="shared" si="3"/>
        <v>0</v>
      </c>
      <c r="K28" s="9">
        <f>IF(B28=0,0,кл!E23+кл!J23+кл!O23+кл!S23+кл!X23)</f>
        <v>0</v>
      </c>
      <c r="L28" s="15">
        <f t="shared" si="4"/>
        <v>0</v>
      </c>
      <c r="M28" s="9">
        <f>IF(B28=0,0,кл!K23+кл!P23+кл!T23+кл!Y23+кл!AD23)</f>
        <v>0</v>
      </c>
      <c r="N28" s="7">
        <f t="shared" si="5"/>
        <v>0</v>
      </c>
      <c r="O28" s="9">
        <f>IF(B28=0,0,кл!D23+кл!H23+кл!M23+кл!AH23+кл!AK23+кл!AQ23+кл!AT23+кл!AW23)</f>
        <v>0</v>
      </c>
      <c r="P28" s="7">
        <f t="shared" si="6"/>
        <v>0</v>
      </c>
      <c r="Q28" s="9">
        <f>IF(B28=0,0,кл!D23+кл!F23+кл!I23+кл!N23+кл!R23+кл!W23+кл!Y23+кл!AB23+кл!AD23+кл!AV23+кл!AW23+кл!AX23+кл!AY23+кл!AZ23+кл!BA23+кл!BB23+кл!BC23+кл!BD23+кл!BE23+кл!BF23+кл!BG23+кл!BH23)</f>
        <v>0</v>
      </c>
      <c r="R28" s="15">
        <f t="shared" si="7"/>
        <v>0</v>
      </c>
    </row>
    <row r="29" spans="1:18" ht="12.75">
      <c r="A29" s="5">
        <f>Сырые!A24</f>
        <v>22</v>
      </c>
      <c r="B29" s="12">
        <f>Сырые!B24</f>
        <v>0</v>
      </c>
      <c r="C29" s="9">
        <f>IF(B29=0,0,кл!G24+кл!L24+кл!Q24+кл!V24+кл!Z24+кл!AF24+кл!AI24+кл!AL24+кл!AO24+кл!AR24+кл!AT24)</f>
        <v>0</v>
      </c>
      <c r="D29" s="7">
        <f t="shared" si="0"/>
        <v>0</v>
      </c>
      <c r="E29" s="9">
        <f>IF(B29=0,0,кл!C24+кл!E24+кл!H24+кл!M24+кл!S24+кл!U24+кл!AA24+кл!AE24+кл!AH24+кл!AK24+кл!AN24+кл!AQ24+кл!AS24)</f>
        <v>0</v>
      </c>
      <c r="F29" s="7">
        <f t="shared" si="8"/>
        <v>0</v>
      </c>
      <c r="G29" s="9">
        <f>IF(B29=0,0,кл!AC24+кл!AG24+кл!AJ24+кл!AM24+кл!AP24+кл!AU24)</f>
        <v>0</v>
      </c>
      <c r="H29" s="15">
        <f t="shared" si="2"/>
        <v>0</v>
      </c>
      <c r="I29" s="9">
        <f>IF(B29=0,0,кл!D24+кл!I24+кл!N24+кл!R24+кл!W24+кл!AB24)</f>
        <v>0</v>
      </c>
      <c r="J29" s="15">
        <f t="shared" si="3"/>
        <v>0</v>
      </c>
      <c r="K29" s="9">
        <f>IF(B29=0,0,кл!E24+кл!J24+кл!O24+кл!S24+кл!X24)</f>
        <v>0</v>
      </c>
      <c r="L29" s="15">
        <f t="shared" si="4"/>
        <v>0</v>
      </c>
      <c r="M29" s="9">
        <f>IF(B29=0,0,кл!K24+кл!P24+кл!T24+кл!Y24+кл!AD24)</f>
        <v>0</v>
      </c>
      <c r="N29" s="7">
        <f t="shared" si="5"/>
        <v>0</v>
      </c>
      <c r="O29" s="9">
        <f>IF(B29=0,0,кл!D24+кл!H24+кл!M24+кл!AH24+кл!AK24+кл!AQ24+кл!AT24+кл!AW24)</f>
        <v>0</v>
      </c>
      <c r="P29" s="7">
        <f t="shared" si="6"/>
        <v>0</v>
      </c>
      <c r="Q29" s="9">
        <f>IF(B29=0,0,кл!D24+кл!F24+кл!I24+кл!N24+кл!R24+кл!W24+кл!Y24+кл!AB24+кл!AD24+кл!AV24+кл!AW24+кл!AX24+кл!AY24+кл!AZ24+кл!BA24+кл!BB24+кл!BC24+кл!BD24+кл!BE24+кл!BF24+кл!BG24+кл!BH24)</f>
        <v>0</v>
      </c>
      <c r="R29" s="15">
        <f t="shared" si="7"/>
        <v>0</v>
      </c>
    </row>
    <row r="30" spans="1:18" ht="12.75">
      <c r="A30" s="5">
        <f>Сырые!A25</f>
        <v>23</v>
      </c>
      <c r="B30" s="12">
        <f>Сырые!B25</f>
        <v>0</v>
      </c>
      <c r="C30" s="9">
        <f>IF(B30=0,0,кл!G25+кл!L25+кл!Q25+кл!V25+кл!Z25+кл!AF25+кл!AI25+кл!AL25+кл!AO25+кл!AR25+кл!AT25)</f>
        <v>0</v>
      </c>
      <c r="D30" s="7">
        <f t="shared" si="0"/>
        <v>0</v>
      </c>
      <c r="E30" s="9">
        <f>IF(B30=0,0,кл!C25+кл!E25+кл!H25+кл!M25+кл!S25+кл!U25+кл!AA25+кл!AE25+кл!AH25+кл!AK25+кл!AN25+кл!AQ25+кл!AS25)</f>
        <v>0</v>
      </c>
      <c r="F30" s="7">
        <f t="shared" si="8"/>
        <v>0</v>
      </c>
      <c r="G30" s="9">
        <f>IF(B30=0,0,кл!AC25+кл!AG25+кл!AJ25+кл!AM25+кл!AP25+кл!AU25)</f>
        <v>0</v>
      </c>
      <c r="H30" s="15">
        <f t="shared" si="2"/>
        <v>0</v>
      </c>
      <c r="I30" s="9">
        <f>IF(B30=0,0,кл!D25+кл!I25+кл!N25+кл!R25+кл!W25+кл!AB25)</f>
        <v>0</v>
      </c>
      <c r="J30" s="15">
        <f t="shared" si="3"/>
        <v>0</v>
      </c>
      <c r="K30" s="9">
        <f>IF(B30=0,0,кл!E25+кл!J25+кл!O25+кл!S25+кл!X25)</f>
        <v>0</v>
      </c>
      <c r="L30" s="15">
        <f t="shared" si="4"/>
        <v>0</v>
      </c>
      <c r="M30" s="9">
        <f>IF(B30=0,0,кл!K25+кл!P25+кл!T25+кл!Y25+кл!AD25)</f>
        <v>0</v>
      </c>
      <c r="N30" s="7">
        <f t="shared" si="5"/>
        <v>0</v>
      </c>
      <c r="O30" s="9">
        <f>IF(B30=0,0,кл!D25+кл!H25+кл!M25+кл!AH25+кл!AK25+кл!AQ25+кл!AT25+кл!AW25)</f>
        <v>0</v>
      </c>
      <c r="P30" s="7">
        <f t="shared" si="6"/>
        <v>0</v>
      </c>
      <c r="Q30" s="9">
        <f>IF(B30=0,0,кл!D25+кл!F25+кл!I25+кл!N25+кл!R25+кл!W25+кл!Y25+кл!AB25+кл!AD25+кл!AV25+кл!AW25+кл!AX25+кл!AY25+кл!AZ25+кл!BA25+кл!BB25+кл!BC25+кл!BD25+кл!BE25+кл!BF25+кл!BG25+кл!BH25)</f>
        <v>0</v>
      </c>
      <c r="R30" s="15">
        <f t="shared" si="7"/>
        <v>0</v>
      </c>
    </row>
    <row r="31" spans="1:18" ht="12.75">
      <c r="A31" s="5">
        <f>Сырые!A26</f>
        <v>24</v>
      </c>
      <c r="B31" s="12">
        <f>Сырые!B26</f>
        <v>0</v>
      </c>
      <c r="C31" s="9">
        <f>IF(B31=0,0,кл!G26+кл!L26+кл!Q26+кл!V26+кл!Z26+кл!AF26+кл!AI26+кл!AL26+кл!AO26+кл!AR26+кл!AT26)</f>
        <v>0</v>
      </c>
      <c r="D31" s="7">
        <f t="shared" si="0"/>
        <v>0</v>
      </c>
      <c r="E31" s="9">
        <f>IF(B31=0,0,кл!C26+кл!E26+кл!H26+кл!M26+кл!S26+кл!U26+кл!AA26+кл!AE26+кл!AH26+кл!AK26+кл!AN26+кл!AQ26+кл!AS26)</f>
        <v>0</v>
      </c>
      <c r="F31" s="7">
        <f t="shared" si="8"/>
        <v>0</v>
      </c>
      <c r="G31" s="9">
        <f>IF(B31=0,0,кл!AC26+кл!AG26+кл!AJ26+кл!AM26+кл!AP26+кл!AU26)</f>
        <v>0</v>
      </c>
      <c r="H31" s="15">
        <f t="shared" si="2"/>
        <v>0</v>
      </c>
      <c r="I31" s="9">
        <f>IF(B31=0,0,кл!D26+кл!I26+кл!N26+кл!R26+кл!W26+кл!AB26)</f>
        <v>0</v>
      </c>
      <c r="J31" s="15">
        <f t="shared" si="3"/>
        <v>0</v>
      </c>
      <c r="K31" s="9">
        <f>IF(B31=0,0,кл!E26+кл!J26+кл!O26+кл!S26+кл!X26)</f>
        <v>0</v>
      </c>
      <c r="L31" s="15">
        <f t="shared" si="4"/>
        <v>0</v>
      </c>
      <c r="M31" s="9">
        <f>IF(B31=0,0,кл!K26+кл!P26+кл!T26+кл!Y26+кл!AD26)</f>
        <v>0</v>
      </c>
      <c r="N31" s="7">
        <f t="shared" si="5"/>
        <v>0</v>
      </c>
      <c r="O31" s="9">
        <f>IF(B31=0,0,кл!D26+кл!H26+кл!M26+кл!AH26+кл!AK26+кл!AQ26+кл!AT26+кл!AW26)</f>
        <v>0</v>
      </c>
      <c r="P31" s="7">
        <f t="shared" si="6"/>
        <v>0</v>
      </c>
      <c r="Q31" s="9">
        <f>IF(B31=0,0,кл!D26+кл!F26+кл!I26+кл!N26+кл!R26+кл!W26+кл!Y26+кл!AB26+кл!AD26+кл!AV26+кл!AW26+кл!AX26+кл!AY26+кл!AZ26+кл!BA26+кл!BB26+кл!BC26+кл!BD26+кл!BE26+кл!BF26+кл!BG26+кл!BH26)</f>
        <v>0</v>
      </c>
      <c r="R31" s="15">
        <f t="shared" si="7"/>
        <v>0</v>
      </c>
    </row>
    <row r="32" spans="1:18" ht="12.75">
      <c r="A32" s="5">
        <f>Сырые!A27</f>
        <v>25</v>
      </c>
      <c r="B32" s="12">
        <f>Сырые!B27</f>
        <v>0</v>
      </c>
      <c r="C32" s="9">
        <f>IF(B32=0,0,кл!G21+кл!L21+кл!Q21+кл!V21+кл!Z21+кл!AF21+кл!AI21+кл!AL21+кл!AO21+кл!AR21+кл!AT21)</f>
        <v>0</v>
      </c>
      <c r="D32" s="7">
        <f t="shared" si="0"/>
        <v>0</v>
      </c>
      <c r="E32" s="9">
        <f>IF(B32=0,0,кл!C21+кл!E21+кл!H21+кл!M21+кл!S21+кл!U21+кл!AA21+кл!AE21+кл!AH21+кл!AK21+кл!AN21+кл!AQ21+кл!AS21)</f>
        <v>0</v>
      </c>
      <c r="F32" s="7">
        <f t="shared" si="1"/>
        <v>0</v>
      </c>
      <c r="G32" s="9">
        <f>IF(B32=0,0,кл!AC21+кл!AG21+кл!AJ21+кл!AM21+кл!AP21+кл!AU21)</f>
        <v>0</v>
      </c>
      <c r="H32" s="15">
        <f t="shared" si="2"/>
        <v>0</v>
      </c>
      <c r="I32" s="9">
        <f>IF(B32=0,0,кл!D21+кл!I21+кл!N21+кл!R21+кл!W21+кл!AB21)</f>
        <v>0</v>
      </c>
      <c r="J32" s="15">
        <f t="shared" si="3"/>
        <v>0</v>
      </c>
      <c r="K32" s="9">
        <f>IF(B32=0,0,кл!E21+кл!J21+кл!O21+кл!S21+кл!X21)</f>
        <v>0</v>
      </c>
      <c r="L32" s="15">
        <f t="shared" si="4"/>
        <v>0</v>
      </c>
      <c r="M32" s="9">
        <f>IF(B32=0,0,кл!K21+кл!P21+кл!T21+кл!Y21+кл!AD21)</f>
        <v>0</v>
      </c>
      <c r="N32" s="7">
        <f t="shared" si="5"/>
        <v>0</v>
      </c>
      <c r="O32" s="9">
        <f>IF(B32=0,0,кл!D21+кл!H21+кл!M21+кл!AH21+кл!AK21+кл!AQ21+кл!AT21+кл!AW21)</f>
        <v>0</v>
      </c>
      <c r="P32" s="7">
        <f t="shared" si="6"/>
        <v>0</v>
      </c>
      <c r="Q32" s="9">
        <f>IF(B32=0,0,кл!D21+кл!F21+кл!I21+кл!N21+кл!R21+кл!W21+кл!Y21+кл!AB21+кл!AD21+кл!AV21+кл!AW21+кл!AX21+кл!AY21+кл!AZ21+кл!BA21+кл!BB21+кл!BC21+кл!BD21+кл!BE21+кл!BF21+кл!BG21+кл!BH21)</f>
        <v>0</v>
      </c>
      <c r="R32" s="15">
        <f t="shared" si="7"/>
        <v>0</v>
      </c>
    </row>
    <row r="33" spans="1:18" ht="12.75">
      <c r="A33" s="5">
        <f>Сырые!A28</f>
        <v>26</v>
      </c>
      <c r="B33" s="12">
        <f>Сырые!B28</f>
        <v>0</v>
      </c>
      <c r="C33" s="9">
        <f>IF(B33=0,0,кл!G22+кл!L22+кл!Q22+кл!V22+кл!Z22+кл!AF22+кл!AI22+кл!AL22+кл!AO22+кл!AR22+кл!AT22)</f>
        <v>0</v>
      </c>
      <c r="D33" s="7">
        <f t="shared" si="0"/>
        <v>0</v>
      </c>
      <c r="E33" s="9">
        <f>IF(B33=0,0,кл!C22+кл!E22+кл!H22+кл!M22+кл!S22+кл!U22+кл!AA22+кл!AE22+кл!AH22+кл!AK22+кл!AN22+кл!AQ22+кл!AS22)</f>
        <v>0</v>
      </c>
      <c r="F33" s="7">
        <f t="shared" si="1"/>
        <v>0</v>
      </c>
      <c r="G33" s="9">
        <f>IF(B33=0,0,кл!AC22+кл!AG22+кл!AJ22+кл!AM22+кл!AP22+кл!AU22)</f>
        <v>0</v>
      </c>
      <c r="H33" s="15">
        <f t="shared" si="2"/>
        <v>0</v>
      </c>
      <c r="I33" s="9">
        <f>IF(B33=0,0,кл!D22+кл!I22+кл!N22+кл!R22+кл!W22+кл!AB22)</f>
        <v>0</v>
      </c>
      <c r="J33" s="15">
        <f t="shared" si="3"/>
        <v>0</v>
      </c>
      <c r="K33" s="9">
        <f>IF(B33=0,0,кл!E22+кл!J22+кл!O22+кл!S22+кл!X22)</f>
        <v>0</v>
      </c>
      <c r="L33" s="15">
        <f t="shared" si="4"/>
        <v>0</v>
      </c>
      <c r="M33" s="9">
        <f>IF(B33=0,0,кл!K22+кл!P22+кл!T22+кл!Y22+кл!AD22)</f>
        <v>0</v>
      </c>
      <c r="N33" s="7">
        <f t="shared" si="5"/>
        <v>0</v>
      </c>
      <c r="O33" s="9">
        <f>IF(B33=0,0,кл!D22+кл!H22+кл!M22+кл!AH22+кл!AK22+кл!AQ22+кл!AT22+кл!AW22)</f>
        <v>0</v>
      </c>
      <c r="P33" s="7">
        <f t="shared" si="6"/>
        <v>0</v>
      </c>
      <c r="Q33" s="9">
        <f>IF(B33=0,0,кл!D22+кл!F22+кл!I22+кл!N22+кл!R22+кл!W22+кл!Y22+кл!AB22+кл!AD22+кл!AV22+кл!AW22+кл!AX22+кл!AY22+кл!AZ22+кл!BA22+кл!BB22+кл!BC22+кл!BD22+кл!BE22+кл!BF22+кл!BG22+кл!BH22)</f>
        <v>0</v>
      </c>
      <c r="R33" s="15">
        <f t="shared" si="7"/>
        <v>0</v>
      </c>
    </row>
    <row r="34" spans="1:18" ht="12.75">
      <c r="A34" s="5">
        <f>Сырые!A29</f>
        <v>27</v>
      </c>
      <c r="B34" s="12">
        <f>Сырые!B29</f>
        <v>0</v>
      </c>
      <c r="C34" s="9">
        <f>IF(B34=0,0,кл!G23+кл!L23+кл!Q23+кл!V23+кл!Z23+кл!AF23+кл!AI23+кл!AL23+кл!AO23+кл!AR23+кл!AT23)</f>
        <v>0</v>
      </c>
      <c r="D34" s="7">
        <f t="shared" si="0"/>
        <v>0</v>
      </c>
      <c r="E34" s="9">
        <f>IF(B34=0,0,кл!C23+кл!E23+кл!H23+кл!M23+кл!S23+кл!U23+кл!AA23+кл!AE23+кл!AH23+кл!AK23+кл!AN23+кл!AQ23+кл!AS23)</f>
        <v>0</v>
      </c>
      <c r="F34" s="7">
        <f t="shared" si="1"/>
        <v>0</v>
      </c>
      <c r="G34" s="9">
        <f>IF(B34=0,0,кл!AC23+кл!AG23+кл!AJ23+кл!AM23+кл!AP23+кл!AU23)</f>
        <v>0</v>
      </c>
      <c r="H34" s="15">
        <f t="shared" si="2"/>
        <v>0</v>
      </c>
      <c r="I34" s="9">
        <f>IF(B34=0,0,кл!D23+кл!I23+кл!N23+кл!R23+кл!W23+кл!AB23)</f>
        <v>0</v>
      </c>
      <c r="J34" s="15">
        <f t="shared" si="3"/>
        <v>0</v>
      </c>
      <c r="K34" s="9">
        <f>IF(B34=0,0,кл!E23+кл!J23+кл!O23+кл!S23+кл!X23)</f>
        <v>0</v>
      </c>
      <c r="L34" s="15">
        <f t="shared" si="4"/>
        <v>0</v>
      </c>
      <c r="M34" s="9">
        <f>IF(B34=0,0,кл!K23+кл!P23+кл!T23+кл!Y23+кл!AD23)</f>
        <v>0</v>
      </c>
      <c r="N34" s="7">
        <f t="shared" si="5"/>
        <v>0</v>
      </c>
      <c r="O34" s="9">
        <f>IF(B34=0,0,кл!D23+кл!H23+кл!M23+кл!AH23+кл!AK23+кл!AQ23+кл!AT23+кл!AW23)</f>
        <v>0</v>
      </c>
      <c r="P34" s="7">
        <f t="shared" si="6"/>
        <v>0</v>
      </c>
      <c r="Q34" s="9">
        <f>IF(B34=0,0,кл!D23+кл!F23+кл!I23+кл!N23+кл!R23+кл!W23+кл!Y23+кл!AB23+кл!AD23+кл!AV23+кл!AW23+кл!AX23+кл!AY23+кл!AZ23+кл!BA23+кл!BB23+кл!BC23+кл!BD23+кл!BE23+кл!BF23+кл!BG23+кл!BH23)</f>
        <v>0</v>
      </c>
      <c r="R34" s="15">
        <f t="shared" si="7"/>
        <v>0</v>
      </c>
    </row>
    <row r="35" spans="1:18" ht="12.75">
      <c r="A35" s="5">
        <f>Сырые!A30</f>
        <v>28</v>
      </c>
      <c r="B35" s="12">
        <f>Сырые!B30</f>
        <v>0</v>
      </c>
      <c r="C35" s="9">
        <f>IF(B35=0,0,кл!G24+кл!L24+кл!Q24+кл!V24+кл!Z24+кл!AF24+кл!AI24+кл!AL24+кл!AO24+кл!AR24+кл!AT24)</f>
        <v>0</v>
      </c>
      <c r="D35" s="7">
        <f t="shared" si="0"/>
        <v>0</v>
      </c>
      <c r="E35" s="9">
        <f>IF(B35=0,0,кл!C24+кл!E24+кл!H24+кл!M24+кл!S24+кл!U24+кл!AA24+кл!AE24+кл!AH24+кл!AK24+кл!AN24+кл!AQ24+кл!AS24)</f>
        <v>0</v>
      </c>
      <c r="F35" s="7">
        <f t="shared" si="1"/>
        <v>0</v>
      </c>
      <c r="G35" s="9">
        <f>IF(B35=0,0,кл!AC24+кл!AG24+кл!AJ24+кл!AM24+кл!AP24+кл!AU24)</f>
        <v>0</v>
      </c>
      <c r="H35" s="15">
        <f t="shared" si="2"/>
        <v>0</v>
      </c>
      <c r="I35" s="9">
        <f>IF(B35=0,0,кл!D24+кл!I24+кл!N24+кл!R24+кл!W24+кл!AB24)</f>
        <v>0</v>
      </c>
      <c r="J35" s="15">
        <f t="shared" si="3"/>
        <v>0</v>
      </c>
      <c r="K35" s="9">
        <f>IF(B35=0,0,кл!E24+кл!J24+кл!O24+кл!S24+кл!X24)</f>
        <v>0</v>
      </c>
      <c r="L35" s="15">
        <f t="shared" si="4"/>
        <v>0</v>
      </c>
      <c r="M35" s="9">
        <f>IF(B35=0,0,кл!K24+кл!P24+кл!T24+кл!Y24+кл!AD24)</f>
        <v>0</v>
      </c>
      <c r="N35" s="7">
        <f t="shared" si="5"/>
        <v>0</v>
      </c>
      <c r="O35" s="9">
        <f>IF(B35=0,0,кл!D24+кл!H24+кл!M24+кл!AH24+кл!AK24+кл!AQ24+кл!AT24+кл!AW24)</f>
        <v>0</v>
      </c>
      <c r="P35" s="7">
        <f t="shared" si="6"/>
        <v>0</v>
      </c>
      <c r="Q35" s="9">
        <f>IF(B35=0,0,кл!D24+кл!F24+кл!I24+кл!N24+кл!R24+кл!W24+кл!Y24+кл!AB24+кл!AD24+кл!AV24+кл!AW24+кл!AX24+кл!AY24+кл!AZ24+кл!BA24+кл!BB24+кл!BC24+кл!BD24+кл!BE24+кл!BF24+кл!BG24+кл!BH24)</f>
        <v>0</v>
      </c>
      <c r="R35" s="15">
        <f t="shared" si="7"/>
        <v>0</v>
      </c>
    </row>
    <row r="36" spans="1:18" ht="12.75">
      <c r="A36" s="5">
        <f>Сырые!A31</f>
        <v>29</v>
      </c>
      <c r="B36" s="12">
        <f>Сырые!B31</f>
        <v>0</v>
      </c>
      <c r="C36" s="9">
        <f>IF(B36=0,0,кл!G25+кл!L25+кл!Q25+кл!V25+кл!Z25+кл!AF25+кл!AI25+кл!AL25+кл!AO25+кл!AR25+кл!AT25)</f>
        <v>0</v>
      </c>
      <c r="D36" s="7">
        <f t="shared" si="0"/>
        <v>0</v>
      </c>
      <c r="E36" s="9">
        <f>IF(B36=0,0,кл!C25+кл!E25+кл!H25+кл!M25+кл!S25+кл!U25+кл!AA25+кл!AE25+кл!AH25+кл!AK25+кл!AN25+кл!AQ25+кл!AS25)</f>
        <v>0</v>
      </c>
      <c r="F36" s="7">
        <f t="shared" si="1"/>
        <v>0</v>
      </c>
      <c r="G36" s="9">
        <f>IF(B36=0,0,кл!AC25+кл!AG25+кл!AJ25+кл!AM25+кл!AP25+кл!AU25)</f>
        <v>0</v>
      </c>
      <c r="H36" s="15">
        <f t="shared" si="2"/>
        <v>0</v>
      </c>
      <c r="I36" s="9">
        <f>IF(B36=0,0,кл!D25+кл!I25+кл!N25+кл!R25+кл!W25+кл!AB25)</f>
        <v>0</v>
      </c>
      <c r="J36" s="15">
        <f t="shared" si="3"/>
        <v>0</v>
      </c>
      <c r="K36" s="9">
        <f>IF(B36=0,0,кл!E25+кл!J25+кл!O25+кл!S25+кл!X25)</f>
        <v>0</v>
      </c>
      <c r="L36" s="15">
        <f t="shared" si="4"/>
        <v>0</v>
      </c>
      <c r="M36" s="9">
        <f>IF(B36=0,0,кл!K25+кл!P25+кл!T25+кл!Y25+кл!AD25)</f>
        <v>0</v>
      </c>
      <c r="N36" s="7">
        <f t="shared" si="5"/>
        <v>0</v>
      </c>
      <c r="O36" s="9">
        <f>IF(B36=0,0,кл!D25+кл!H25+кл!M25+кл!AH25+кл!AK25+кл!AQ25+кл!AT25+кл!AW25)</f>
        <v>0</v>
      </c>
      <c r="P36" s="7">
        <f t="shared" si="6"/>
        <v>0</v>
      </c>
      <c r="Q36" s="9">
        <f>IF(B36=0,0,кл!D25+кл!F25+кл!I25+кл!N25+кл!R25+кл!W25+кл!Y25+кл!AB25+кл!AD25+кл!AV25+кл!AW25+кл!AX25+кл!AY25+кл!AZ25+кл!BA25+кл!BB25+кл!BC25+кл!BD25+кл!BE25+кл!BF25+кл!BG25+кл!BH25)</f>
        <v>0</v>
      </c>
      <c r="R36" s="15">
        <f t="shared" si="7"/>
        <v>0</v>
      </c>
    </row>
    <row r="37" spans="1:18" ht="12.75">
      <c r="A37" s="5">
        <f>Сырые!A32</f>
        <v>30</v>
      </c>
      <c r="B37" s="12">
        <f>Сырые!B32</f>
        <v>0</v>
      </c>
      <c r="C37" s="9">
        <f>IF(B37=0,0,кл!G26+кл!L26+кл!Q26+кл!V26+кл!Z26+кл!AF26+кл!AI26+кл!AL26+кл!AO26+кл!AR26+кл!AT26)</f>
        <v>0</v>
      </c>
      <c r="D37" s="7">
        <f t="shared" si="0"/>
        <v>0</v>
      </c>
      <c r="E37" s="9">
        <f>IF(B37=0,0,кл!C26+кл!E26+кл!H26+кл!M26+кл!S26+кл!U26+кл!AA26+кл!AE26+кл!AH26+кл!AK26+кл!AN26+кл!AQ26+кл!AS26)</f>
        <v>0</v>
      </c>
      <c r="F37" s="7">
        <f t="shared" si="1"/>
        <v>0</v>
      </c>
      <c r="G37" s="9">
        <f>IF(B37=0,0,кл!AC26+кл!AG26+кл!AJ26+кл!AM26+кл!AP26+кл!AU26)</f>
        <v>0</v>
      </c>
      <c r="H37" s="15">
        <f t="shared" si="2"/>
        <v>0</v>
      </c>
      <c r="I37" s="9">
        <f>IF(B37=0,0,кл!D26+кл!I26+кл!N26+кл!R26+кл!W26+кл!AB26)</f>
        <v>0</v>
      </c>
      <c r="J37" s="15">
        <f t="shared" si="3"/>
        <v>0</v>
      </c>
      <c r="K37" s="9">
        <f>IF(B37=0,0,кл!E26+кл!J26+кл!O26+кл!S26+кл!X26)</f>
        <v>0</v>
      </c>
      <c r="L37" s="15">
        <f t="shared" si="4"/>
        <v>0</v>
      </c>
      <c r="M37" s="9">
        <f>IF(B37=0,0,кл!K26+кл!P26+кл!T26+кл!Y26+кл!AD26)</f>
        <v>0</v>
      </c>
      <c r="N37" s="7">
        <f t="shared" si="5"/>
        <v>0</v>
      </c>
      <c r="O37" s="9">
        <f>IF(B37=0,0,кл!D26+кл!H26+кл!M26+кл!AH26+кл!AK26+кл!AQ26+кл!AT26+кл!AW26)</f>
        <v>0</v>
      </c>
      <c r="P37" s="7">
        <f t="shared" si="6"/>
        <v>0</v>
      </c>
      <c r="Q37" s="9">
        <f>IF(B37=0,0,кл!D26+кл!F26+кл!I26+кл!N26+кл!R26+кл!W26+кл!Y26+кл!AB26+кл!AD26+кл!AV26+кл!AW26+кл!AX26+кл!AY26+кл!AZ26+кл!BA26+кл!BB26+кл!BC26+кл!BD26+кл!BE26+кл!BF26+кл!BG26+кл!BH26)</f>
        <v>0</v>
      </c>
      <c r="R37" s="15">
        <f t="shared" si="7"/>
        <v>0</v>
      </c>
    </row>
    <row r="38" spans="1:18" ht="13.5" thickBot="1">
      <c r="A38" s="5">
        <f>Сырые!A33</f>
        <v>31</v>
      </c>
      <c r="B38" s="12">
        <f>Сырые!B33</f>
        <v>0</v>
      </c>
      <c r="C38" s="9">
        <f>IF(B38=0,0,кл!G27+кл!L27+кл!Q27+кл!V27+кл!Z27+кл!AF27+кл!AI27+кл!AL27+кл!AO27+кл!AR27+кл!AT27)</f>
        <v>0</v>
      </c>
      <c r="D38" s="7">
        <f t="shared" si="0"/>
        <v>0</v>
      </c>
      <c r="E38" s="9">
        <f>IF(B38=0,0,кл!C27+кл!E27+кл!H27+кл!M27+кл!S27+кл!U27+кл!AA27+кл!AE27+кл!AH27+кл!AK27+кл!AN27+кл!AQ27+кл!AS27)</f>
        <v>0</v>
      </c>
      <c r="F38" s="7">
        <f t="shared" si="1"/>
        <v>0</v>
      </c>
      <c r="G38" s="9">
        <f>IF(B38=0,0,кл!AC27+кл!AG27+кл!AJ27+кл!AM27+кл!AP27+кл!AU27)</f>
        <v>0</v>
      </c>
      <c r="H38" s="15">
        <f t="shared" si="2"/>
        <v>0</v>
      </c>
      <c r="I38" s="9">
        <f>IF(B38=0,0,кл!D27+кл!I27+кл!N27+кл!R27+кл!W27+кл!AB27)</f>
        <v>0</v>
      </c>
      <c r="J38" s="15">
        <f t="shared" si="3"/>
        <v>0</v>
      </c>
      <c r="K38" s="9">
        <f>IF(B38=0,0,кл!E27+кл!J27+кл!O27+кл!S27+кл!X27)</f>
        <v>0</v>
      </c>
      <c r="L38" s="15">
        <f t="shared" si="4"/>
        <v>0</v>
      </c>
      <c r="M38" s="9">
        <f>IF(B38=0,0,кл!K27+кл!P27+кл!T27+кл!Y27+кл!AD27)</f>
        <v>0</v>
      </c>
      <c r="N38" s="7">
        <f t="shared" si="5"/>
        <v>0</v>
      </c>
      <c r="O38" s="9">
        <f>IF(B38=0,0,кл!D27+кл!H27+кл!M27+кл!AH27+кл!AK27+кл!AQ27+кл!AT27+кл!AW27)</f>
        <v>0</v>
      </c>
      <c r="P38" s="7">
        <f t="shared" si="6"/>
        <v>0</v>
      </c>
      <c r="Q38" s="9">
        <f>IF(B38=0,0,кл!D27+кл!F27+кл!I27+кл!N27+кл!R27+кл!W27+кл!Y27+кл!AB27+кл!AD27+кл!AV27+кл!AW27+кл!AX27+кл!AY27+кл!AZ27+кл!BA27+кл!BB27+кл!BC27+кл!BD27+кл!BE27+кл!BF27+кл!BG27+кл!BH27)</f>
        <v>0</v>
      </c>
      <c r="R38" s="15">
        <f t="shared" si="7"/>
        <v>0</v>
      </c>
    </row>
    <row r="39" spans="1:18" ht="13.5" thickBot="1">
      <c r="A39" s="69" t="s">
        <v>10</v>
      </c>
      <c r="B39" s="70"/>
      <c r="C39" s="13">
        <f>SUM(C8:C38)/COUNTIF(B8:B38,"&lt;&gt;0")</f>
        <v>5.375</v>
      </c>
      <c r="D39" s="14">
        <f>C39/11</f>
        <v>0.48863636363636365</v>
      </c>
      <c r="E39" s="13">
        <f>SUM(E8:E38)/COUNTIF(D8:D38,"&lt;&gt;0")</f>
        <v>4.625</v>
      </c>
      <c r="F39" s="14">
        <f>E39/13</f>
        <v>0.3557692307692308</v>
      </c>
      <c r="G39" s="13">
        <f>SUM(G8:G38)/COUNTIF(F8:F38,"&lt;&gt;0")</f>
        <v>4.0625</v>
      </c>
      <c r="H39" s="16">
        <f>G39/6</f>
        <v>0.6770833333333334</v>
      </c>
      <c r="I39" s="13">
        <f>SUM(I8:I38)/COUNTIF(H8:H38,"&lt;&gt;0")</f>
        <v>4.533333333333333</v>
      </c>
      <c r="J39" s="16">
        <f>I39/6</f>
        <v>0.7555555555555555</v>
      </c>
      <c r="K39" s="13">
        <f>SUM(K8:K38)/COUNTIF(J8:J38,"&lt;&gt;0")</f>
        <v>2.5</v>
      </c>
      <c r="L39" s="14">
        <f>K39/5</f>
        <v>0.5</v>
      </c>
      <c r="M39" s="13">
        <f>SUM(M8:M38)/COUNTIF(L8:L38,"&lt;&gt;0")</f>
        <v>2.0625</v>
      </c>
      <c r="N39" s="14">
        <f>M39/5</f>
        <v>0.4125</v>
      </c>
      <c r="O39" s="13">
        <f>SUM(O8:O38)/COUNTIF(N8:N38,"&lt;&gt;0")</f>
        <v>4.285714285714286</v>
      </c>
      <c r="P39" s="14">
        <f>O39/8</f>
        <v>0.5357142857142857</v>
      </c>
      <c r="Q39" s="13">
        <f>SUM(Q8:Q38)/COUNTIF(P8:P38,"&lt;&gt;0")</f>
        <v>13.6875</v>
      </c>
      <c r="R39" s="16">
        <f>Q39/22</f>
        <v>0.6221590909090909</v>
      </c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2.75">
      <c r="B42" t="s">
        <v>11</v>
      </c>
      <c r="C42" s="67" t="s">
        <v>12</v>
      </c>
      <c r="D42" s="67"/>
      <c r="E42" s="67" t="s">
        <v>13</v>
      </c>
      <c r="F42" s="67"/>
      <c r="G42" s="67"/>
      <c r="H42" s="67"/>
      <c r="I42" s="67"/>
      <c r="J42" s="67"/>
      <c r="K42" s="1"/>
      <c r="L42" s="1"/>
      <c r="M42" s="1"/>
      <c r="N42" s="1"/>
      <c r="O42" s="1"/>
      <c r="P42" s="1"/>
      <c r="Q42" s="1"/>
      <c r="R42" s="1"/>
    </row>
    <row r="43" spans="3:18" ht="12.75">
      <c r="C43" s="67" t="s">
        <v>14</v>
      </c>
      <c r="D43" s="67"/>
      <c r="E43" s="67"/>
      <c r="F43" s="67" t="s">
        <v>15</v>
      </c>
      <c r="G43" s="67"/>
      <c r="H43" s="67"/>
      <c r="I43" s="67"/>
      <c r="J43" s="67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</sheetData>
  <sheetProtection password="CCC5" sheet="1" objects="1" scenarios="1"/>
  <mergeCells count="19">
    <mergeCell ref="G6:J6"/>
    <mergeCell ref="A5:R5"/>
    <mergeCell ref="A1:R1"/>
    <mergeCell ref="A2:R2"/>
    <mergeCell ref="G3:H3"/>
    <mergeCell ref="A4:R4"/>
    <mergeCell ref="K7:L7"/>
    <mergeCell ref="M7:N7"/>
    <mergeCell ref="O7:P7"/>
    <mergeCell ref="Q7:R7"/>
    <mergeCell ref="C7:D7"/>
    <mergeCell ref="E7:F7"/>
    <mergeCell ref="G7:H7"/>
    <mergeCell ref="I7:J7"/>
    <mergeCell ref="A39:B39"/>
    <mergeCell ref="E42:J42"/>
    <mergeCell ref="C42:D42"/>
    <mergeCell ref="F43:J43"/>
    <mergeCell ref="C43:E4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workbookViewId="0" topLeftCell="A1">
      <selection activeCell="A2" sqref="A2:J2"/>
    </sheetView>
  </sheetViews>
  <sheetFormatPr defaultColWidth="9.140625" defaultRowHeight="12.75"/>
  <cols>
    <col min="1" max="1" width="5.00390625" style="0" customWidth="1"/>
    <col min="5" max="5" width="13.7109375" style="0" customWidth="1"/>
    <col min="6" max="6" width="4.7109375" style="0" customWidth="1"/>
    <col min="7" max="8" width="6.28125" style="0" customWidth="1"/>
    <col min="9" max="9" width="6.7109375" style="0" customWidth="1"/>
    <col min="10" max="10" width="18.140625" style="0" customWidth="1"/>
  </cols>
  <sheetData>
    <row r="1" spans="4:7" s="17" customFormat="1" ht="15">
      <c r="D1" s="82" t="s">
        <v>16</v>
      </c>
      <c r="E1" s="82"/>
      <c r="F1" s="49">
        <v>2</v>
      </c>
      <c r="G1" s="18"/>
    </row>
    <row r="2" spans="1:10" s="17" customFormat="1" ht="15">
      <c r="A2" s="78" t="s">
        <v>17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7" customFormat="1" ht="15">
      <c r="A3" s="78" t="s">
        <v>19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17" customFormat="1" ht="15">
      <c r="A4" s="83" t="s">
        <v>34</v>
      </c>
      <c r="B4" s="83"/>
      <c r="C4" s="83"/>
      <c r="D4" s="80" t="str">
        <f>INDEX(Список!B10:B40,F1,1)</f>
        <v>Бабкин Максим</v>
      </c>
      <c r="E4" s="80"/>
      <c r="F4" s="80"/>
      <c r="G4" s="83" t="s">
        <v>36</v>
      </c>
      <c r="H4" s="83"/>
      <c r="I4" s="31">
        <f>Список!C2</f>
        <v>0</v>
      </c>
      <c r="J4" s="18"/>
    </row>
    <row r="5" spans="1:10" s="17" customFormat="1" ht="15">
      <c r="A5" s="18"/>
      <c r="B5" s="30"/>
      <c r="C5" s="30"/>
      <c r="D5" s="79" t="s">
        <v>35</v>
      </c>
      <c r="E5" s="79"/>
      <c r="F5" s="79"/>
      <c r="G5" s="80">
        <f>Список!C3</f>
        <v>0</v>
      </c>
      <c r="H5" s="80"/>
      <c r="I5" s="80"/>
      <c r="J5" s="18"/>
    </row>
    <row r="6" spans="1:10" s="17" customFormat="1" ht="15">
      <c r="A6" s="18"/>
      <c r="B6" s="30"/>
      <c r="C6" s="30"/>
      <c r="D6" s="32"/>
      <c r="E6" s="32"/>
      <c r="F6" s="32"/>
      <c r="G6" s="33"/>
      <c r="H6" s="33"/>
      <c r="I6" s="33"/>
      <c r="J6" s="18"/>
    </row>
    <row r="7" spans="2:9" ht="13.5" thickBot="1">
      <c r="B7" s="1"/>
      <c r="C7" s="1"/>
      <c r="D7" s="1"/>
      <c r="E7" s="1"/>
      <c r="F7" s="1"/>
      <c r="G7" s="1"/>
      <c r="H7" s="1"/>
      <c r="I7" s="1"/>
    </row>
    <row r="8" spans="1:10" ht="76.5" customHeight="1" thickBot="1">
      <c r="A8" s="46" t="s">
        <v>0</v>
      </c>
      <c r="B8" s="81" t="s">
        <v>37</v>
      </c>
      <c r="C8" s="81"/>
      <c r="D8" s="81"/>
      <c r="E8" s="81"/>
      <c r="F8" s="81"/>
      <c r="G8" s="47" t="s">
        <v>24</v>
      </c>
      <c r="H8" s="47" t="s">
        <v>20</v>
      </c>
      <c r="I8" s="47" t="s">
        <v>38</v>
      </c>
      <c r="J8" s="48" t="s">
        <v>25</v>
      </c>
    </row>
    <row r="9" spans="1:10" ht="12.75">
      <c r="A9" s="42">
        <v>1</v>
      </c>
      <c r="B9" s="74" t="s">
        <v>2</v>
      </c>
      <c r="C9" s="74"/>
      <c r="D9" s="74"/>
      <c r="E9" s="74"/>
      <c r="F9" s="74"/>
      <c r="G9" s="43">
        <f>IF(F1&gt;31,0,INDEX('Протокол 1'!$C$8:$R$39,$F$1,1))</f>
        <v>3</v>
      </c>
      <c r="H9" s="44">
        <f>IF(F1&gt;31,0,INDEX('Протокол 1'!$C$8:$R$39,$F$1,2))</f>
        <v>0.2727272727272727</v>
      </c>
      <c r="I9" s="44">
        <f>INDEX('Протокол 1'!$C$8:$R$39,32,2)</f>
        <v>0.48863636363636365</v>
      </c>
      <c r="J9" s="45" t="str">
        <f>IF(H9&lt;25%,"Низкий",IF(AND(H9&lt;50%,H9&gt;=25%),"Оптимальный",IF(AND(H9&lt;75%,H9&gt;=50%),"Повышенный","Высокий")))</f>
        <v>Оптимальный</v>
      </c>
    </row>
    <row r="10" spans="1:10" ht="12.75">
      <c r="A10" s="36">
        <v>2</v>
      </c>
      <c r="B10" s="76" t="s">
        <v>3</v>
      </c>
      <c r="C10" s="76"/>
      <c r="D10" s="76"/>
      <c r="E10" s="76"/>
      <c r="F10" s="76"/>
      <c r="G10" s="34">
        <f>IF(F1&gt;31,0,INDEX('Протокол 1'!$C$8:$R$39,$F$1,3))</f>
        <v>1</v>
      </c>
      <c r="H10" s="35">
        <f>IF(F1&gt;31,0,INDEX('Протокол 1'!$C$8:$R$39,$F$1,4))</f>
        <v>0.07692307692307693</v>
      </c>
      <c r="I10" s="35">
        <f>INDEX('Протокол 1'!$C$8:$R$39,32,4)</f>
        <v>0.3557692307692308</v>
      </c>
      <c r="J10" s="37" t="str">
        <f aca="true" t="shared" si="0" ref="J10:J16">IF(H10&lt;25%,"Низкий",IF(AND(H10&lt;50%,H10&gt;=25%),"Оптимальный",IF(AND(H10&lt;75%,H10&gt;=50%),"Повышенный","Высокий")))</f>
        <v>Низкий</v>
      </c>
    </row>
    <row r="11" spans="1:10" ht="12.75">
      <c r="A11" s="36">
        <v>3</v>
      </c>
      <c r="B11" s="76" t="s">
        <v>4</v>
      </c>
      <c r="C11" s="76"/>
      <c r="D11" s="76"/>
      <c r="E11" s="76"/>
      <c r="F11" s="76"/>
      <c r="G11" s="34">
        <f>IF(F1&gt;31,0,INDEX('Протокол 1'!$C$8:$R$39,$F$1,5))</f>
        <v>4</v>
      </c>
      <c r="H11" s="35">
        <f>IF(F1&gt;31,0,INDEX('Протокол 1'!$C$8:$R$39,$F$1,6))</f>
        <v>0.6666666666666666</v>
      </c>
      <c r="I11" s="35">
        <f>INDEX('Протокол 1'!$C$8:$R$39,32,6)</f>
        <v>0.6770833333333334</v>
      </c>
      <c r="J11" s="37" t="str">
        <f t="shared" si="0"/>
        <v>Повышенный</v>
      </c>
    </row>
    <row r="12" spans="1:10" ht="12.75">
      <c r="A12" s="36">
        <v>4</v>
      </c>
      <c r="B12" s="76" t="s">
        <v>5</v>
      </c>
      <c r="C12" s="76"/>
      <c r="D12" s="76"/>
      <c r="E12" s="76"/>
      <c r="F12" s="76"/>
      <c r="G12" s="34">
        <f>IF(F1&gt;31,0,INDEX('Протокол 1'!$C$8:$R$39,$F$1,7))</f>
        <v>3</v>
      </c>
      <c r="H12" s="35">
        <f>IF(F1&gt;31,0,INDEX('Протокол 1'!$C$8:$R$39,$F$1,8))</f>
        <v>0.5</v>
      </c>
      <c r="I12" s="35">
        <f>INDEX('Протокол 1'!$C$8:$R$39,32,8)</f>
        <v>0.7555555555555555</v>
      </c>
      <c r="J12" s="37" t="str">
        <f t="shared" si="0"/>
        <v>Повышенный</v>
      </c>
    </row>
    <row r="13" spans="1:10" ht="12.75">
      <c r="A13" s="36">
        <v>5</v>
      </c>
      <c r="B13" s="76" t="s">
        <v>21</v>
      </c>
      <c r="C13" s="76"/>
      <c r="D13" s="76"/>
      <c r="E13" s="76"/>
      <c r="F13" s="76"/>
      <c r="G13" s="34">
        <f>IF(F1&gt;31,0,INDEX('Протокол 1'!$C$8:$R$39,$F$1,9))</f>
        <v>1</v>
      </c>
      <c r="H13" s="35">
        <f>IF(F1&gt;31,0,INDEX('Протокол 1'!$C$8:$R$39,$F$1,10))</f>
        <v>0.2</v>
      </c>
      <c r="I13" s="35">
        <f>INDEX('Протокол 1'!$C$8:$R$39,32,10)</f>
        <v>0.5</v>
      </c>
      <c r="J13" s="37" t="str">
        <f t="shared" si="0"/>
        <v>Низкий</v>
      </c>
    </row>
    <row r="14" spans="1:10" ht="12.75">
      <c r="A14" s="36">
        <v>6</v>
      </c>
      <c r="B14" s="76" t="s">
        <v>22</v>
      </c>
      <c r="C14" s="76"/>
      <c r="D14" s="76"/>
      <c r="E14" s="76"/>
      <c r="F14" s="76"/>
      <c r="G14" s="34">
        <f>IF(F1&gt;31,0,INDEX('Протокол 1'!$C$8:$R$39,$F$1,11))</f>
        <v>2</v>
      </c>
      <c r="H14" s="35">
        <f>IF(F1&gt;31,0,INDEX('Протокол 1'!$C$8:$R$39,$F$1,12))</f>
        <v>0.4</v>
      </c>
      <c r="I14" s="35">
        <f>INDEX('Протокол 1'!$C$8:$R$39,32,12)</f>
        <v>0.4125</v>
      </c>
      <c r="J14" s="37" t="str">
        <f t="shared" si="0"/>
        <v>Оптимальный</v>
      </c>
    </row>
    <row r="15" spans="1:10" ht="12.75">
      <c r="A15" s="36">
        <v>7</v>
      </c>
      <c r="B15" s="76" t="s">
        <v>23</v>
      </c>
      <c r="C15" s="76"/>
      <c r="D15" s="76"/>
      <c r="E15" s="76"/>
      <c r="F15" s="76"/>
      <c r="G15" s="34">
        <f>IF(F1&gt;31,0,INDEX('Протокол 1'!$C$8:$R$39,$F$1,13))</f>
        <v>2</v>
      </c>
      <c r="H15" s="35">
        <f>IF(F1&gt;31,0,INDEX('Протокол 1'!$C$8:$R$39,$F$1,14))</f>
        <v>0.25</v>
      </c>
      <c r="I15" s="35">
        <f>INDEX('Протокол 1'!$C$8:$R$39,32,14)</f>
        <v>0.5357142857142857</v>
      </c>
      <c r="J15" s="37" t="str">
        <f t="shared" si="0"/>
        <v>Оптимальный</v>
      </c>
    </row>
    <row r="16" spans="1:10" ht="13.5" thickBot="1">
      <c r="A16" s="38">
        <v>8</v>
      </c>
      <c r="B16" s="77" t="s">
        <v>9</v>
      </c>
      <c r="C16" s="77"/>
      <c r="D16" s="77"/>
      <c r="E16" s="77"/>
      <c r="F16" s="77"/>
      <c r="G16" s="39">
        <f>IF(F1&gt;31,0,INDEX('Протокол 1'!$C$8:$R$39,$F$1,15))</f>
        <v>16</v>
      </c>
      <c r="H16" s="40">
        <f>IF(F1&gt;31,0,INDEX('Протокол 1'!$C$8:$R$39,$F$1,16))</f>
        <v>0.7272727272727273</v>
      </c>
      <c r="I16" s="40">
        <f>INDEX('Протокол 1'!$C$8:$R$39,32,16)</f>
        <v>0.6221590909090909</v>
      </c>
      <c r="J16" s="41" t="str">
        <f t="shared" si="0"/>
        <v>Повышенный</v>
      </c>
    </row>
    <row r="50" spans="3:10" ht="12.75">
      <c r="C50" s="75" t="s">
        <v>30</v>
      </c>
      <c r="D50" s="75"/>
      <c r="E50" s="75"/>
      <c r="F50" s="67" t="s">
        <v>31</v>
      </c>
      <c r="G50" s="67"/>
      <c r="H50" s="67"/>
      <c r="I50" s="67">
        <f>Список!C4</f>
        <v>0</v>
      </c>
      <c r="J50" s="67"/>
    </row>
  </sheetData>
  <sheetProtection password="CCC5" sheet="1" objects="1" scenarios="1"/>
  <mergeCells count="20">
    <mergeCell ref="D1:E1"/>
    <mergeCell ref="B12:F12"/>
    <mergeCell ref="B13:F13"/>
    <mergeCell ref="B14:F14"/>
    <mergeCell ref="A3:J3"/>
    <mergeCell ref="A4:C4"/>
    <mergeCell ref="G4:H4"/>
    <mergeCell ref="D4:F4"/>
    <mergeCell ref="B10:F10"/>
    <mergeCell ref="B11:F11"/>
    <mergeCell ref="A2:J2"/>
    <mergeCell ref="D5:F5"/>
    <mergeCell ref="G5:I5"/>
    <mergeCell ref="B8:F8"/>
    <mergeCell ref="I50:J50"/>
    <mergeCell ref="F50:H50"/>
    <mergeCell ref="B9:F9"/>
    <mergeCell ref="C50:E50"/>
    <mergeCell ref="B15:F15"/>
    <mergeCell ref="B16:F1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.00390625" style="0" bestFit="1" customWidth="1"/>
    <col min="2" max="2" width="46.28125" style="0" customWidth="1"/>
    <col min="3" max="3" width="5.57421875" style="57" bestFit="1" customWidth="1"/>
    <col min="4" max="4" width="49.00390625" style="58" customWidth="1"/>
  </cols>
  <sheetData>
    <row r="1" spans="1:4" ht="12.75">
      <c r="A1" s="65" t="s">
        <v>0</v>
      </c>
      <c r="B1" s="65" t="s">
        <v>82</v>
      </c>
      <c r="C1" s="59" t="s">
        <v>83</v>
      </c>
      <c r="D1" s="59" t="s">
        <v>84</v>
      </c>
    </row>
    <row r="2" spans="1:4" ht="30">
      <c r="A2" s="60">
        <v>1</v>
      </c>
      <c r="B2" s="61" t="s">
        <v>39</v>
      </c>
      <c r="C2" s="62" t="s">
        <v>112</v>
      </c>
      <c r="D2" s="63" t="s">
        <v>85</v>
      </c>
    </row>
    <row r="3" spans="1:4" ht="45">
      <c r="A3" s="60">
        <v>2</v>
      </c>
      <c r="B3" s="61" t="s">
        <v>40</v>
      </c>
      <c r="C3" s="62" t="s">
        <v>112</v>
      </c>
      <c r="D3" s="63" t="s">
        <v>86</v>
      </c>
    </row>
    <row r="4" spans="1:4" ht="30">
      <c r="A4" s="60">
        <v>3</v>
      </c>
      <c r="B4" s="61" t="s">
        <v>41</v>
      </c>
      <c r="C4" s="62" t="s">
        <v>112</v>
      </c>
      <c r="D4" s="64" t="s">
        <v>87</v>
      </c>
    </row>
    <row r="5" spans="1:4" ht="38.25">
      <c r="A5" s="60">
        <v>4</v>
      </c>
      <c r="B5" s="61" t="s">
        <v>88</v>
      </c>
      <c r="C5" s="62" t="s">
        <v>112</v>
      </c>
      <c r="D5" s="64" t="s">
        <v>95</v>
      </c>
    </row>
    <row r="6" spans="1:4" ht="30">
      <c r="A6" s="60">
        <v>5</v>
      </c>
      <c r="B6" s="61" t="s">
        <v>42</v>
      </c>
      <c r="C6" s="62" t="s">
        <v>112</v>
      </c>
      <c r="D6" s="63" t="s">
        <v>90</v>
      </c>
    </row>
    <row r="7" spans="1:4" ht="45">
      <c r="A7" s="60">
        <v>6</v>
      </c>
      <c r="B7" s="61" t="s">
        <v>89</v>
      </c>
      <c r="C7" s="62" t="s">
        <v>112</v>
      </c>
      <c r="D7" s="63" t="s">
        <v>85</v>
      </c>
    </row>
    <row r="8" spans="1:4" ht="30">
      <c r="A8" s="60">
        <v>7</v>
      </c>
      <c r="B8" s="61" t="s">
        <v>43</v>
      </c>
      <c r="C8" s="62" t="s">
        <v>112</v>
      </c>
      <c r="D8" s="64" t="s">
        <v>92</v>
      </c>
    </row>
    <row r="9" spans="1:4" ht="45">
      <c r="A9" s="60">
        <v>8</v>
      </c>
      <c r="B9" s="61" t="s">
        <v>111</v>
      </c>
      <c r="C9" s="62" t="s">
        <v>112</v>
      </c>
      <c r="D9" s="63" t="s">
        <v>93</v>
      </c>
    </row>
    <row r="10" spans="1:4" ht="30">
      <c r="A10" s="60">
        <v>9</v>
      </c>
      <c r="B10" s="61" t="s">
        <v>44</v>
      </c>
      <c r="C10" s="62" t="s">
        <v>112</v>
      </c>
      <c r="D10" s="63" t="s">
        <v>94</v>
      </c>
    </row>
    <row r="11" spans="1:4" ht="30">
      <c r="A11" s="60">
        <v>10</v>
      </c>
      <c r="B11" s="61" t="s">
        <v>110</v>
      </c>
      <c r="C11" s="62" t="s">
        <v>112</v>
      </c>
      <c r="D11" s="63" t="s">
        <v>90</v>
      </c>
    </row>
    <row r="12" spans="1:4" ht="30">
      <c r="A12" s="60">
        <v>11</v>
      </c>
      <c r="B12" s="61" t="s">
        <v>109</v>
      </c>
      <c r="C12" s="62" t="s">
        <v>113</v>
      </c>
      <c r="D12" s="63" t="s">
        <v>85</v>
      </c>
    </row>
    <row r="13" spans="1:4" ht="30">
      <c r="A13" s="60">
        <v>12</v>
      </c>
      <c r="B13" s="61" t="s">
        <v>45</v>
      </c>
      <c r="C13" s="62" t="s">
        <v>112</v>
      </c>
      <c r="D13" s="64" t="s">
        <v>92</v>
      </c>
    </row>
    <row r="14" spans="1:4" ht="45">
      <c r="A14" s="60">
        <v>13</v>
      </c>
      <c r="B14" s="61" t="s">
        <v>108</v>
      </c>
      <c r="C14" s="62" t="s">
        <v>112</v>
      </c>
      <c r="D14" s="63" t="s">
        <v>93</v>
      </c>
    </row>
    <row r="15" spans="1:4" ht="30">
      <c r="A15" s="60">
        <v>14</v>
      </c>
      <c r="B15" s="61" t="s">
        <v>46</v>
      </c>
      <c r="C15" s="62" t="s">
        <v>112</v>
      </c>
      <c r="D15" s="63" t="s">
        <v>94</v>
      </c>
    </row>
    <row r="16" spans="1:4" ht="45">
      <c r="A16" s="60">
        <v>15</v>
      </c>
      <c r="B16" s="61" t="s">
        <v>47</v>
      </c>
      <c r="C16" s="62" t="s">
        <v>112</v>
      </c>
      <c r="D16" s="63" t="s">
        <v>90</v>
      </c>
    </row>
    <row r="17" spans="1:4" ht="30">
      <c r="A17" s="60">
        <v>16</v>
      </c>
      <c r="B17" s="61" t="s">
        <v>48</v>
      </c>
      <c r="C17" s="62" t="s">
        <v>112</v>
      </c>
      <c r="D17" s="64" t="s">
        <v>92</v>
      </c>
    </row>
    <row r="18" spans="1:4" ht="30">
      <c r="A18" s="60">
        <v>17</v>
      </c>
      <c r="B18" s="61" t="s">
        <v>107</v>
      </c>
      <c r="C18" s="62" t="s">
        <v>112</v>
      </c>
      <c r="D18" s="64" t="s">
        <v>87</v>
      </c>
    </row>
    <row r="19" spans="1:4" ht="30">
      <c r="A19" s="60">
        <v>18</v>
      </c>
      <c r="B19" s="61" t="s">
        <v>106</v>
      </c>
      <c r="C19" s="62" t="s">
        <v>112</v>
      </c>
      <c r="D19" s="63" t="s">
        <v>94</v>
      </c>
    </row>
    <row r="20" spans="1:4" ht="30">
      <c r="A20" s="60">
        <v>19</v>
      </c>
      <c r="B20" s="61" t="s">
        <v>49</v>
      </c>
      <c r="C20" s="62" t="s">
        <v>112</v>
      </c>
      <c r="D20" s="63" t="s">
        <v>85</v>
      </c>
    </row>
    <row r="21" spans="1:4" ht="15">
      <c r="A21" s="60">
        <v>20</v>
      </c>
      <c r="B21" s="61" t="s">
        <v>50</v>
      </c>
      <c r="C21" s="62" t="s">
        <v>113</v>
      </c>
      <c r="D21" s="63" t="s">
        <v>90</v>
      </c>
    </row>
    <row r="22" spans="1:4" ht="30">
      <c r="A22" s="60">
        <v>21</v>
      </c>
      <c r="B22" s="61" t="s">
        <v>51</v>
      </c>
      <c r="C22" s="62" t="s">
        <v>112</v>
      </c>
      <c r="D22" s="64" t="s">
        <v>92</v>
      </c>
    </row>
    <row r="23" spans="1:4" ht="30">
      <c r="A23" s="60">
        <v>22</v>
      </c>
      <c r="B23" s="61" t="s">
        <v>52</v>
      </c>
      <c r="C23" s="62" t="s">
        <v>113</v>
      </c>
      <c r="D23" s="63" t="s">
        <v>93</v>
      </c>
    </row>
    <row r="24" spans="1:4" ht="38.25">
      <c r="A24" s="60">
        <v>23</v>
      </c>
      <c r="B24" s="61" t="s">
        <v>53</v>
      </c>
      <c r="C24" s="62" t="s">
        <v>112</v>
      </c>
      <c r="D24" s="64" t="s">
        <v>95</v>
      </c>
    </row>
    <row r="25" spans="1:4" ht="30">
      <c r="A25" s="60">
        <v>24</v>
      </c>
      <c r="B25" s="61" t="s">
        <v>54</v>
      </c>
      <c r="C25" s="62" t="s">
        <v>113</v>
      </c>
      <c r="D25" s="63" t="s">
        <v>90</v>
      </c>
    </row>
    <row r="26" spans="1:4" ht="60">
      <c r="A26" s="60">
        <v>25</v>
      </c>
      <c r="B26" s="61" t="s">
        <v>55</v>
      </c>
      <c r="C26" s="62" t="s">
        <v>113</v>
      </c>
      <c r="D26" s="63" t="s">
        <v>85</v>
      </c>
    </row>
    <row r="27" spans="1:4" ht="30">
      <c r="A27" s="60">
        <v>26</v>
      </c>
      <c r="B27" s="61" t="s">
        <v>56</v>
      </c>
      <c r="C27" s="62" t="s">
        <v>112</v>
      </c>
      <c r="D27" s="64" t="s">
        <v>92</v>
      </c>
    </row>
    <row r="28" spans="1:4" ht="15">
      <c r="A28" s="60">
        <v>27</v>
      </c>
      <c r="B28" s="61" t="s">
        <v>57</v>
      </c>
      <c r="C28" s="62" t="s">
        <v>112</v>
      </c>
      <c r="D28" s="63" t="s">
        <v>96</v>
      </c>
    </row>
    <row r="29" spans="1:4" ht="45">
      <c r="A29" s="60">
        <v>28</v>
      </c>
      <c r="B29" s="61" t="s">
        <v>103</v>
      </c>
      <c r="C29" s="62" t="s">
        <v>112</v>
      </c>
      <c r="D29" s="64" t="s">
        <v>95</v>
      </c>
    </row>
    <row r="30" spans="1:4" ht="45">
      <c r="A30" s="60">
        <v>29</v>
      </c>
      <c r="B30" s="61" t="s">
        <v>58</v>
      </c>
      <c r="C30" s="62" t="s">
        <v>112</v>
      </c>
      <c r="D30" s="63" t="s">
        <v>85</v>
      </c>
    </row>
    <row r="31" spans="1:4" ht="45">
      <c r="A31" s="60">
        <v>30</v>
      </c>
      <c r="B31" s="61" t="s">
        <v>104</v>
      </c>
      <c r="C31" s="62" t="s">
        <v>113</v>
      </c>
      <c r="D31" s="63" t="s">
        <v>90</v>
      </c>
    </row>
    <row r="32" spans="1:4" ht="30">
      <c r="A32" s="60">
        <v>31</v>
      </c>
      <c r="B32" s="61" t="s">
        <v>59</v>
      </c>
      <c r="C32" s="62" t="s">
        <v>112</v>
      </c>
      <c r="D32" s="64" t="s">
        <v>97</v>
      </c>
    </row>
    <row r="33" spans="1:4" ht="30">
      <c r="A33" s="60">
        <v>32</v>
      </c>
      <c r="B33" s="61" t="s">
        <v>60</v>
      </c>
      <c r="C33" s="62" t="s">
        <v>112</v>
      </c>
      <c r="D33" s="63" t="s">
        <v>85</v>
      </c>
    </row>
    <row r="34" spans="1:4" ht="30">
      <c r="A34" s="60">
        <v>33</v>
      </c>
      <c r="B34" s="61" t="s">
        <v>105</v>
      </c>
      <c r="C34" s="62" t="s">
        <v>112</v>
      </c>
      <c r="D34" s="63" t="s">
        <v>90</v>
      </c>
    </row>
    <row r="35" spans="1:4" ht="15">
      <c r="A35" s="60">
        <v>34</v>
      </c>
      <c r="B35" s="61" t="s">
        <v>61</v>
      </c>
      <c r="C35" s="62" t="s">
        <v>112</v>
      </c>
      <c r="D35" s="63" t="s">
        <v>96</v>
      </c>
    </row>
    <row r="36" spans="1:4" ht="30">
      <c r="A36" s="60">
        <v>35</v>
      </c>
      <c r="B36" s="61" t="s">
        <v>62</v>
      </c>
      <c r="C36" s="62" t="s">
        <v>113</v>
      </c>
      <c r="D36" s="63" t="s">
        <v>85</v>
      </c>
    </row>
    <row r="37" spans="1:4" ht="30">
      <c r="A37" s="60">
        <v>36</v>
      </c>
      <c r="B37" s="61" t="s">
        <v>63</v>
      </c>
      <c r="C37" s="62" t="s">
        <v>113</v>
      </c>
      <c r="D37" s="63" t="s">
        <v>90</v>
      </c>
    </row>
    <row r="38" spans="1:4" ht="30">
      <c r="A38" s="60">
        <v>37</v>
      </c>
      <c r="B38" s="61" t="s">
        <v>64</v>
      </c>
      <c r="C38" s="62" t="s">
        <v>112</v>
      </c>
      <c r="D38" s="63" t="s">
        <v>96</v>
      </c>
    </row>
    <row r="39" spans="1:4" ht="30">
      <c r="A39" s="60">
        <v>38</v>
      </c>
      <c r="B39" s="61" t="s">
        <v>65</v>
      </c>
      <c r="C39" s="62" t="s">
        <v>113</v>
      </c>
      <c r="D39" s="63" t="s">
        <v>85</v>
      </c>
    </row>
    <row r="40" spans="1:4" ht="30">
      <c r="A40" s="60">
        <v>39</v>
      </c>
      <c r="B40" s="61" t="s">
        <v>66</v>
      </c>
      <c r="C40" s="62" t="s">
        <v>113</v>
      </c>
      <c r="D40" s="63" t="s">
        <v>90</v>
      </c>
    </row>
    <row r="41" spans="1:4" ht="30">
      <c r="A41" s="60">
        <v>40</v>
      </c>
      <c r="B41" s="61" t="s">
        <v>67</v>
      </c>
      <c r="C41" s="62" t="s">
        <v>112</v>
      </c>
      <c r="D41" s="63" t="s">
        <v>96</v>
      </c>
    </row>
    <row r="42" spans="1:4" ht="45">
      <c r="A42" s="60">
        <v>41</v>
      </c>
      <c r="B42" s="61" t="s">
        <v>98</v>
      </c>
      <c r="C42" s="62" t="s">
        <v>113</v>
      </c>
      <c r="D42" s="64" t="s">
        <v>99</v>
      </c>
    </row>
    <row r="43" spans="1:4" ht="30">
      <c r="A43" s="60">
        <v>42</v>
      </c>
      <c r="B43" s="61" t="s">
        <v>68</v>
      </c>
      <c r="C43" s="62" t="s">
        <v>112</v>
      </c>
      <c r="D43" s="63" t="s">
        <v>90</v>
      </c>
    </row>
    <row r="44" spans="1:4" ht="30">
      <c r="A44" s="60">
        <v>43</v>
      </c>
      <c r="B44" s="61" t="s">
        <v>69</v>
      </c>
      <c r="C44" s="62" t="s">
        <v>113</v>
      </c>
      <c r="D44" s="63" t="s">
        <v>85</v>
      </c>
    </row>
    <row r="45" spans="1:4" ht="30">
      <c r="A45" s="60">
        <v>44</v>
      </c>
      <c r="B45" s="61" t="s">
        <v>70</v>
      </c>
      <c r="C45" s="62" t="s">
        <v>113</v>
      </c>
      <c r="D45" s="63" t="s">
        <v>90</v>
      </c>
    </row>
    <row r="46" spans="1:4" ht="30">
      <c r="A46" s="60">
        <v>45</v>
      </c>
      <c r="B46" s="61" t="s">
        <v>71</v>
      </c>
      <c r="C46" s="62" t="s">
        <v>112</v>
      </c>
      <c r="D46" s="63" t="s">
        <v>96</v>
      </c>
    </row>
    <row r="47" spans="1:4" ht="30">
      <c r="A47" s="60">
        <v>46</v>
      </c>
      <c r="B47" s="61" t="s">
        <v>102</v>
      </c>
      <c r="C47" s="62" t="s">
        <v>112</v>
      </c>
      <c r="D47" s="63" t="s">
        <v>91</v>
      </c>
    </row>
    <row r="48" spans="1:4" ht="45">
      <c r="A48" s="60">
        <v>47</v>
      </c>
      <c r="B48" s="61" t="s">
        <v>72</v>
      </c>
      <c r="C48" s="62" t="s">
        <v>112</v>
      </c>
      <c r="D48" s="63" t="s">
        <v>91</v>
      </c>
    </row>
    <row r="49" spans="1:4" ht="45">
      <c r="A49" s="60">
        <v>48</v>
      </c>
      <c r="B49" s="61" t="s">
        <v>73</v>
      </c>
      <c r="C49" s="62" t="s">
        <v>112</v>
      </c>
      <c r="D49" s="63" t="s">
        <v>91</v>
      </c>
    </row>
    <row r="50" spans="1:4" ht="45">
      <c r="A50" s="60">
        <v>49</v>
      </c>
      <c r="B50" s="61" t="s">
        <v>74</v>
      </c>
      <c r="C50" s="62" t="s">
        <v>112</v>
      </c>
      <c r="D50" s="63" t="s">
        <v>91</v>
      </c>
    </row>
    <row r="51" spans="1:4" ht="30">
      <c r="A51" s="60">
        <v>50</v>
      </c>
      <c r="B51" s="61" t="s">
        <v>75</v>
      </c>
      <c r="C51" s="62" t="s">
        <v>112</v>
      </c>
      <c r="D51" s="63" t="s">
        <v>91</v>
      </c>
    </row>
    <row r="52" spans="1:4" ht="45">
      <c r="A52" s="60">
        <v>51</v>
      </c>
      <c r="B52" s="61" t="s">
        <v>76</v>
      </c>
      <c r="C52" s="62" t="s">
        <v>112</v>
      </c>
      <c r="D52" s="63" t="s">
        <v>91</v>
      </c>
    </row>
    <row r="53" spans="1:4" ht="15">
      <c r="A53" s="60">
        <v>52</v>
      </c>
      <c r="B53" s="61" t="s">
        <v>77</v>
      </c>
      <c r="C53" s="62" t="s">
        <v>112</v>
      </c>
      <c r="D53" s="63" t="s">
        <v>91</v>
      </c>
    </row>
    <row r="54" spans="1:4" ht="45">
      <c r="A54" s="60">
        <v>53</v>
      </c>
      <c r="B54" s="61" t="s">
        <v>78</v>
      </c>
      <c r="C54" s="62" t="s">
        <v>112</v>
      </c>
      <c r="D54" s="63" t="s">
        <v>91</v>
      </c>
    </row>
    <row r="55" spans="1:4" ht="45">
      <c r="A55" s="60">
        <v>54</v>
      </c>
      <c r="B55" s="61" t="s">
        <v>101</v>
      </c>
      <c r="C55" s="62" t="s">
        <v>112</v>
      </c>
      <c r="D55" s="63" t="s">
        <v>91</v>
      </c>
    </row>
    <row r="56" spans="1:4" ht="45">
      <c r="A56" s="60">
        <v>55</v>
      </c>
      <c r="B56" s="61" t="s">
        <v>79</v>
      </c>
      <c r="C56" s="62" t="s">
        <v>112</v>
      </c>
      <c r="D56" s="63" t="s">
        <v>91</v>
      </c>
    </row>
    <row r="57" spans="1:4" ht="45">
      <c r="A57" s="60">
        <v>56</v>
      </c>
      <c r="B57" s="61" t="s">
        <v>80</v>
      </c>
      <c r="C57" s="62" t="s">
        <v>112</v>
      </c>
      <c r="D57" s="63" t="s">
        <v>91</v>
      </c>
    </row>
    <row r="58" spans="1:4" ht="30">
      <c r="A58" s="60">
        <v>57</v>
      </c>
      <c r="B58" s="61" t="s">
        <v>81</v>
      </c>
      <c r="C58" s="62" t="s">
        <v>112</v>
      </c>
      <c r="D58" s="63" t="s">
        <v>91</v>
      </c>
    </row>
    <row r="59" spans="1:4" ht="45">
      <c r="A59" s="60">
        <v>58</v>
      </c>
      <c r="B59" s="61" t="s">
        <v>100</v>
      </c>
      <c r="C59" s="62" t="s">
        <v>112</v>
      </c>
      <c r="D59" s="63" t="s">
        <v>91</v>
      </c>
    </row>
  </sheetData>
  <sheetProtection password="CCC5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2006-01-29T11:09:59Z</cp:lastPrinted>
  <dcterms:created xsi:type="dcterms:W3CDTF">1996-10-08T23:32:33Z</dcterms:created>
  <dcterms:modified xsi:type="dcterms:W3CDTF">2012-03-14T18:28:50Z</dcterms:modified>
  <cp:category/>
  <cp:version/>
  <cp:contentType/>
  <cp:contentStatus/>
</cp:coreProperties>
</file>